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https://kekdx.sharepoint.com/sites/AB--IINAS-NXSecretariat/Shared Documents/3010_HP/5_webpages/www2/materials/2026_schools/"/>
    </mc:Choice>
  </mc:AlternateContent>
  <xr:revisionPtr revIDLastSave="5" documentId="13_ncr:1_{6756DAAF-DEBD-5D44-8EAA-0D509146392C}" xr6:coauthVersionLast="47" xr6:coauthVersionMax="47" xr10:uidLastSave="{5933E241-C6F2-8844-AAC5-4EF6274D440C}"/>
  <bookViews>
    <workbookView xWindow="0" yWindow="500" windowWidth="38400" windowHeight="19780" xr2:uid="{00000000-000D-0000-FFFF-FFFF00000000}"/>
  </bookViews>
  <sheets>
    <sheet name="1 概要" sheetId="20" r:id="rId1"/>
    <sheet name="2 名簿" sheetId="13" r:id="rId2"/>
    <sheet name="3 物件費" sheetId="8" r:id="rId3"/>
    <sheet name="4 旅費" sheetId="16" r:id="rId4"/>
    <sheet name="5 謝金" sheetId="17" r:id="rId5"/>
    <sheet name="6 会議費" sheetId="18" r:id="rId6"/>
    <sheet name="7 その他" sheetId="19" r:id="rId7"/>
    <sheet name="8 総表（入力無用）" sheetId="6" r:id="rId8"/>
    <sheet name="9 計画の概要（配分額決定後）" sheetId="23" r:id="rId9"/>
    <sheet name="10 契約書別紙" sheetId="22" r:id="rId10"/>
    <sheet name="11 KEK予算登録" sheetId="24" r:id="rId11"/>
  </sheets>
  <definedNames>
    <definedName name="_xlnm.Print_Area" localSheetId="0">'1 概要'!$A$1:$I$44</definedName>
    <definedName name="_xlnm.Print_Area" localSheetId="9">'10 契約書別紙'!$A$1:$I$44</definedName>
    <definedName name="_xlnm.Print_Area" localSheetId="2">'3 物件費'!$A$1:$L$23</definedName>
    <definedName name="_xlnm.Print_Area" localSheetId="3">'4 旅費'!$A$1:$L$23</definedName>
    <definedName name="_xlnm.Print_Area" localSheetId="4">'5 謝金'!$A$1:$L$23</definedName>
    <definedName name="_xlnm.Print_Area" localSheetId="5">'6 会議費'!$A$1:$L$23</definedName>
    <definedName name="_xlnm.Print_Area" localSheetId="6">'7 その他'!$A$1:$L$23</definedName>
    <definedName name="_xlnm.Print_Area" localSheetId="8">'9 計画の概要（配分額決定後）'!$A$1:$B$4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4" l="1"/>
  <c r="B4" i="24"/>
  <c r="O15" i="20"/>
  <c r="O17" i="20"/>
  <c r="J28" i="20"/>
  <c r="E31" i="20"/>
  <c r="F31" i="20"/>
  <c r="G31" i="20"/>
  <c r="D31" i="20"/>
  <c r="E29" i="20"/>
  <c r="F29" i="20"/>
  <c r="G29" i="20"/>
  <c r="D29" i="20"/>
  <c r="C21" i="6"/>
  <c r="D21" i="6"/>
  <c r="E21" i="6"/>
  <c r="B21" i="6"/>
  <c r="C20" i="6"/>
  <c r="D20" i="6"/>
  <c r="E20" i="6"/>
  <c r="B20" i="6"/>
  <c r="B6" i="22"/>
  <c r="B8" i="22"/>
  <c r="B9" i="22"/>
  <c r="B44" i="22"/>
  <c r="D3" i="13"/>
  <c r="G15" i="22"/>
  <c r="C15" i="22"/>
  <c r="C17" i="22"/>
  <c r="J18" i="20"/>
  <c r="K18" i="20"/>
  <c r="L18" i="20"/>
  <c r="M18" i="20"/>
  <c r="N18" i="20"/>
  <c r="J19" i="20"/>
  <c r="K19" i="20"/>
  <c r="L19" i="20"/>
  <c r="M19" i="20"/>
  <c r="N19" i="20"/>
  <c r="J20" i="20"/>
  <c r="K20" i="20"/>
  <c r="L20" i="20"/>
  <c r="M20" i="20"/>
  <c r="N20" i="20"/>
  <c r="J21" i="20"/>
  <c r="K21" i="20"/>
  <c r="L21" i="20"/>
  <c r="M21" i="20"/>
  <c r="N21" i="20"/>
  <c r="J22" i="20"/>
  <c r="K22" i="20"/>
  <c r="L22" i="20"/>
  <c r="M22" i="20"/>
  <c r="N22" i="20"/>
  <c r="J23" i="20"/>
  <c r="K23" i="20"/>
  <c r="L23" i="20"/>
  <c r="M23" i="20"/>
  <c r="N23" i="20"/>
  <c r="J24" i="20"/>
  <c r="K24" i="20"/>
  <c r="L24" i="20"/>
  <c r="M24" i="20"/>
  <c r="N24" i="20"/>
  <c r="J25" i="20"/>
  <c r="K25" i="20"/>
  <c r="L25" i="20"/>
  <c r="M25" i="20"/>
  <c r="N25" i="20"/>
  <c r="J26" i="20"/>
  <c r="K26" i="20"/>
  <c r="L26" i="20"/>
  <c r="M26" i="20"/>
  <c r="N26" i="20"/>
  <c r="K17" i="20"/>
  <c r="L17" i="20"/>
  <c r="M17" i="20"/>
  <c r="N17" i="20"/>
  <c r="J17" i="20"/>
  <c r="G28" i="20"/>
  <c r="B39" i="22"/>
  <c r="B38" i="22"/>
  <c r="B33" i="22"/>
  <c r="B34" i="22"/>
  <c r="B35" i="22"/>
  <c r="B36" i="22"/>
  <c r="B37" i="22"/>
  <c r="B32" i="22"/>
  <c r="I31" i="22"/>
  <c r="G18" i="22"/>
  <c r="G19" i="22"/>
  <c r="G20" i="22"/>
  <c r="G21" i="22"/>
  <c r="G22" i="22"/>
  <c r="G23" i="22"/>
  <c r="G24" i="22"/>
  <c r="G25" i="22"/>
  <c r="G26" i="22"/>
  <c r="G17" i="22"/>
  <c r="C18" i="22"/>
  <c r="C19" i="22"/>
  <c r="C20" i="22"/>
  <c r="C21" i="22"/>
  <c r="C22" i="22"/>
  <c r="C23" i="22"/>
  <c r="C24" i="22"/>
  <c r="C25" i="22"/>
  <c r="C26" i="22"/>
  <c r="C13" i="22"/>
  <c r="C12" i="22"/>
  <c r="B10" i="22"/>
  <c r="B11" i="22"/>
  <c r="B7" i="22"/>
  <c r="I30" i="22"/>
  <c r="H30" i="22"/>
  <c r="G30" i="22"/>
  <c r="F30" i="22"/>
  <c r="E30" i="22"/>
  <c r="D30" i="22"/>
  <c r="G29" i="22"/>
  <c r="F29" i="22"/>
  <c r="E29" i="22"/>
  <c r="D29" i="22"/>
  <c r="I26" i="22"/>
  <c r="I25" i="22"/>
  <c r="I24" i="22"/>
  <c r="I23" i="22"/>
  <c r="I22" i="22"/>
  <c r="I21" i="22"/>
  <c r="I20" i="22"/>
  <c r="I19" i="22"/>
  <c r="I18" i="22"/>
  <c r="E30" i="20"/>
  <c r="F30" i="20"/>
  <c r="G30" i="20"/>
  <c r="H30" i="20"/>
  <c r="I30" i="20"/>
  <c r="D30" i="20"/>
  <c r="A14" i="6"/>
  <c r="G2" i="19"/>
  <c r="G2" i="18"/>
  <c r="G2" i="17"/>
  <c r="H2" i="17"/>
  <c r="G2" i="16"/>
  <c r="F3" i="16"/>
  <c r="F14" i="6"/>
  <c r="D14" i="6"/>
  <c r="C14" i="6"/>
  <c r="B14" i="6"/>
  <c r="G23" i="16"/>
  <c r="G23" i="17"/>
  <c r="G23" i="18"/>
  <c r="E14" i="6" s="1"/>
  <c r="G23" i="19"/>
  <c r="G23" i="8"/>
  <c r="B3" i="13"/>
  <c r="B7" i="13"/>
  <c r="B8" i="13"/>
  <c r="B9" i="13"/>
  <c r="B10" i="13"/>
  <c r="B11" i="13"/>
  <c r="B12" i="13"/>
  <c r="B13" i="13"/>
  <c r="B14" i="13"/>
  <c r="B15" i="13"/>
  <c r="B6" i="13"/>
  <c r="D9" i="8"/>
  <c r="E28" i="19"/>
  <c r="E29" i="19"/>
  <c r="E28" i="18"/>
  <c r="E29" i="18"/>
  <c r="E28" i="17"/>
  <c r="E29" i="17"/>
  <c r="E28" i="16"/>
  <c r="E29" i="16"/>
  <c r="F3" i="8"/>
  <c r="P1" i="19"/>
  <c r="P1" i="18"/>
  <c r="P1" i="17"/>
  <c r="P1" i="16"/>
  <c r="B16" i="24" a="1"/>
  <c r="B15" i="24" a="1"/>
  <c r="B9" i="24" a="1"/>
  <c r="B14" i="24" a="1"/>
  <c r="B10" i="24" a="1"/>
  <c r="B16" i="24" l="1"/>
  <c r="B14" i="24"/>
  <c r="B15" i="24"/>
  <c r="B10" i="24"/>
  <c r="C11" i="24" s="1"/>
  <c r="B9" i="24"/>
  <c r="G14" i="6"/>
  <c r="E27" i="19"/>
  <c r="E26" i="19"/>
  <c r="E25" i="19"/>
  <c r="E24" i="19"/>
  <c r="E27" i="18"/>
  <c r="E26" i="18"/>
  <c r="E25" i="18"/>
  <c r="E24" i="18"/>
  <c r="E27" i="17"/>
  <c r="E26" i="17"/>
  <c r="E25" i="17"/>
  <c r="E24" i="17"/>
  <c r="E25" i="16"/>
  <c r="E26" i="16"/>
  <c r="E27" i="16"/>
  <c r="E24" i="16"/>
  <c r="A19" i="6"/>
  <c r="A18" i="6"/>
  <c r="A17" i="6"/>
  <c r="A16" i="6"/>
  <c r="A15" i="6"/>
  <c r="L2" i="19"/>
  <c r="K2" i="19"/>
  <c r="J2" i="19"/>
  <c r="I2" i="19"/>
  <c r="H2" i="19"/>
  <c r="L2" i="18"/>
  <c r="K2" i="18"/>
  <c r="J2" i="18"/>
  <c r="I2" i="18"/>
  <c r="H2" i="18"/>
  <c r="L2" i="17"/>
  <c r="K2" i="17"/>
  <c r="J2" i="17"/>
  <c r="I2" i="17"/>
  <c r="I2" i="16"/>
  <c r="J2" i="16"/>
  <c r="K2" i="16"/>
  <c r="L2" i="16"/>
  <c r="H2" i="16"/>
  <c r="F10" i="6"/>
  <c r="F8" i="6"/>
  <c r="F7" i="6"/>
  <c r="F6" i="6"/>
  <c r="E12" i="6"/>
  <c r="E10" i="6"/>
  <c r="E9" i="6"/>
  <c r="E8" i="6"/>
  <c r="D6" i="6"/>
  <c r="D5" i="6"/>
  <c r="D4" i="6"/>
  <c r="C12" i="6"/>
  <c r="C7" i="6"/>
  <c r="C5" i="6"/>
  <c r="C4" i="6"/>
  <c r="C3" i="6"/>
  <c r="B19" i="6"/>
  <c r="C18" i="6"/>
  <c r="F17" i="6"/>
  <c r="E17" i="6"/>
  <c r="E16" i="6"/>
  <c r="D16" i="6"/>
  <c r="B16" i="6"/>
  <c r="V23" i="19"/>
  <c r="F12" i="6" s="1"/>
  <c r="U23" i="19"/>
  <c r="F11" i="6" s="1"/>
  <c r="T23" i="19"/>
  <c r="S23" i="19"/>
  <c r="F9" i="6" s="1"/>
  <c r="R23" i="19"/>
  <c r="Q23" i="19"/>
  <c r="P23" i="19"/>
  <c r="O23" i="19"/>
  <c r="F5" i="6" s="1"/>
  <c r="N23" i="19"/>
  <c r="F4" i="6" s="1"/>
  <c r="M23" i="19"/>
  <c r="F3" i="6" s="1"/>
  <c r="L23" i="19"/>
  <c r="F19" i="6" s="1"/>
  <c r="K23" i="19"/>
  <c r="F18" i="6" s="1"/>
  <c r="J23" i="19"/>
  <c r="I23" i="19"/>
  <c r="F16" i="6" s="1"/>
  <c r="H23" i="19"/>
  <c r="F15" i="6" s="1"/>
  <c r="F22" i="19"/>
  <c r="E22" i="19" s="1"/>
  <c r="D22" i="19"/>
  <c r="F21" i="19"/>
  <c r="E21" i="19" s="1"/>
  <c r="D21" i="19"/>
  <c r="F20" i="19"/>
  <c r="E20" i="19" s="1"/>
  <c r="D20" i="19"/>
  <c r="F19" i="19"/>
  <c r="E19" i="19" s="1"/>
  <c r="D19" i="19"/>
  <c r="F18" i="19"/>
  <c r="E18" i="19"/>
  <c r="D18" i="19"/>
  <c r="F17" i="19"/>
  <c r="E17" i="19" s="1"/>
  <c r="D17" i="19"/>
  <c r="F16" i="19"/>
  <c r="E16" i="19" s="1"/>
  <c r="D16" i="19"/>
  <c r="F15" i="19"/>
  <c r="E15" i="19" s="1"/>
  <c r="D15" i="19"/>
  <c r="F14" i="19"/>
  <c r="E14" i="19"/>
  <c r="D14" i="19"/>
  <c r="F13" i="19"/>
  <c r="E13" i="19" s="1"/>
  <c r="D13" i="19"/>
  <c r="F12" i="19"/>
  <c r="E12" i="19"/>
  <c r="D12" i="19"/>
  <c r="F11" i="19"/>
  <c r="E11" i="19" s="1"/>
  <c r="D11" i="19"/>
  <c r="F10" i="19"/>
  <c r="E10" i="19"/>
  <c r="D10" i="19"/>
  <c r="F9" i="19"/>
  <c r="E9" i="19" s="1"/>
  <c r="D9" i="19"/>
  <c r="F8" i="19"/>
  <c r="E8" i="19" s="1"/>
  <c r="D8" i="19"/>
  <c r="F7" i="19"/>
  <c r="E7" i="19" s="1"/>
  <c r="D7" i="19"/>
  <c r="F6" i="19"/>
  <c r="E6" i="19"/>
  <c r="D6" i="19"/>
  <c r="F5" i="19"/>
  <c r="E5" i="19" s="1"/>
  <c r="D5" i="19"/>
  <c r="F4" i="19"/>
  <c r="E4" i="19" s="1"/>
  <c r="D4" i="19"/>
  <c r="F3" i="19"/>
  <c r="D3" i="19"/>
  <c r="V2" i="19"/>
  <c r="U2" i="19"/>
  <c r="T2" i="19"/>
  <c r="S2" i="19"/>
  <c r="R2" i="19"/>
  <c r="Q2" i="19"/>
  <c r="P2" i="19"/>
  <c r="O2" i="19"/>
  <c r="N2" i="19"/>
  <c r="M2" i="19"/>
  <c r="V23" i="18"/>
  <c r="U23" i="18"/>
  <c r="E11" i="6" s="1"/>
  <c r="T23" i="18"/>
  <c r="S23" i="18"/>
  <c r="R23" i="18"/>
  <c r="Q23" i="18"/>
  <c r="E7" i="6" s="1"/>
  <c r="P23" i="18"/>
  <c r="E6" i="6" s="1"/>
  <c r="O23" i="18"/>
  <c r="E5" i="6" s="1"/>
  <c r="N23" i="18"/>
  <c r="E4" i="6" s="1"/>
  <c r="M23" i="18"/>
  <c r="E3" i="6" s="1"/>
  <c r="L23" i="18"/>
  <c r="E19" i="6" s="1"/>
  <c r="K23" i="18"/>
  <c r="E18" i="6" s="1"/>
  <c r="J23" i="18"/>
  <c r="I23" i="18"/>
  <c r="H23" i="18"/>
  <c r="E15" i="6" s="1"/>
  <c r="F22" i="18"/>
  <c r="E22" i="18" s="1"/>
  <c r="D22" i="18"/>
  <c r="F21" i="18"/>
  <c r="E21" i="18" s="1"/>
  <c r="D21" i="18"/>
  <c r="F20" i="18"/>
  <c r="E20" i="18"/>
  <c r="D20" i="18"/>
  <c r="F19" i="18"/>
  <c r="E19" i="18" s="1"/>
  <c r="D19" i="18"/>
  <c r="F18" i="18"/>
  <c r="E18" i="18" s="1"/>
  <c r="D18" i="18"/>
  <c r="F17" i="18"/>
  <c r="E17" i="18" s="1"/>
  <c r="D17" i="18"/>
  <c r="F16" i="18"/>
  <c r="E16" i="18" s="1"/>
  <c r="D16" i="18"/>
  <c r="F15" i="18"/>
  <c r="E15" i="18" s="1"/>
  <c r="D15" i="18"/>
  <c r="F14" i="18"/>
  <c r="E14" i="18" s="1"/>
  <c r="D14" i="18"/>
  <c r="F13" i="18"/>
  <c r="E13" i="18"/>
  <c r="D13" i="18"/>
  <c r="F12" i="18"/>
  <c r="E12" i="18" s="1"/>
  <c r="D12" i="18"/>
  <c r="F11" i="18"/>
  <c r="E11" i="18" s="1"/>
  <c r="D11" i="18"/>
  <c r="F10" i="18"/>
  <c r="E10" i="18" s="1"/>
  <c r="D10" i="18"/>
  <c r="F9" i="18"/>
  <c r="E9" i="18"/>
  <c r="D9" i="18"/>
  <c r="F8" i="18"/>
  <c r="E8" i="18" s="1"/>
  <c r="D8" i="18"/>
  <c r="F7" i="18"/>
  <c r="E7" i="18" s="1"/>
  <c r="D7" i="18"/>
  <c r="F6" i="18"/>
  <c r="E6" i="18" s="1"/>
  <c r="D6" i="18"/>
  <c r="F5" i="18"/>
  <c r="E5" i="18" s="1"/>
  <c r="D5" i="18"/>
  <c r="F4" i="18"/>
  <c r="E4" i="18" s="1"/>
  <c r="D4" i="18"/>
  <c r="F3" i="18"/>
  <c r="D3" i="18"/>
  <c r="V2" i="18"/>
  <c r="U2" i="18"/>
  <c r="T2" i="18"/>
  <c r="S2" i="18"/>
  <c r="R2" i="18"/>
  <c r="Q2" i="18"/>
  <c r="P2" i="18"/>
  <c r="O2" i="18"/>
  <c r="N2" i="18"/>
  <c r="M2" i="18"/>
  <c r="V23" i="17"/>
  <c r="D12" i="6" s="1"/>
  <c r="U23" i="17"/>
  <c r="D11" i="6" s="1"/>
  <c r="T23" i="17"/>
  <c r="D10" i="6" s="1"/>
  <c r="S23" i="17"/>
  <c r="D9" i="6" s="1"/>
  <c r="R23" i="17"/>
  <c r="D8" i="6" s="1"/>
  <c r="Q23" i="17"/>
  <c r="D7" i="6" s="1"/>
  <c r="P23" i="17"/>
  <c r="O23" i="17"/>
  <c r="N23" i="17"/>
  <c r="M23" i="17"/>
  <c r="D3" i="6" s="1"/>
  <c r="L23" i="17"/>
  <c r="D19" i="6" s="1"/>
  <c r="K23" i="17"/>
  <c r="D18" i="6" s="1"/>
  <c r="J23" i="17"/>
  <c r="D17" i="6" s="1"/>
  <c r="I23" i="17"/>
  <c r="H23" i="17"/>
  <c r="D15" i="6" s="1"/>
  <c r="F22" i="17"/>
  <c r="E22" i="17" s="1"/>
  <c r="D22" i="17"/>
  <c r="F21" i="17"/>
  <c r="E21" i="17"/>
  <c r="D21" i="17"/>
  <c r="F20" i="17"/>
  <c r="E20" i="17" s="1"/>
  <c r="D20" i="17"/>
  <c r="F19" i="17"/>
  <c r="E19" i="17" s="1"/>
  <c r="D19" i="17"/>
  <c r="F18" i="17"/>
  <c r="E18" i="17" s="1"/>
  <c r="D18" i="17"/>
  <c r="F17" i="17"/>
  <c r="E17" i="17"/>
  <c r="D17" i="17"/>
  <c r="F16" i="17"/>
  <c r="E16" i="17" s="1"/>
  <c r="D16" i="17"/>
  <c r="F15" i="17"/>
  <c r="E15" i="17" s="1"/>
  <c r="D15" i="17"/>
  <c r="F14" i="17"/>
  <c r="E14" i="17" s="1"/>
  <c r="D14" i="17"/>
  <c r="F13" i="17"/>
  <c r="E13" i="17"/>
  <c r="D13" i="17"/>
  <c r="F12" i="17"/>
  <c r="E12" i="17"/>
  <c r="D12" i="17"/>
  <c r="F11" i="17"/>
  <c r="E11" i="17" s="1"/>
  <c r="D11" i="17"/>
  <c r="F10" i="17"/>
  <c r="E10" i="17"/>
  <c r="D10" i="17"/>
  <c r="F9" i="17"/>
  <c r="E9" i="17" s="1"/>
  <c r="D9" i="17"/>
  <c r="F8" i="17"/>
  <c r="E8" i="17" s="1"/>
  <c r="D8" i="17"/>
  <c r="F7" i="17"/>
  <c r="E7" i="17"/>
  <c r="D7" i="17"/>
  <c r="F6" i="17"/>
  <c r="E6" i="17" s="1"/>
  <c r="D6" i="17"/>
  <c r="F5" i="17"/>
  <c r="E5" i="17" s="1"/>
  <c r="D5" i="17"/>
  <c r="F4" i="17"/>
  <c r="E4" i="17" s="1"/>
  <c r="D4" i="17"/>
  <c r="F3" i="17"/>
  <c r="D3" i="17"/>
  <c r="V2" i="17"/>
  <c r="U2" i="17"/>
  <c r="T2" i="17"/>
  <c r="S2" i="17"/>
  <c r="R2" i="17"/>
  <c r="Q2" i="17"/>
  <c r="P2" i="17"/>
  <c r="O2" i="17"/>
  <c r="N2" i="17"/>
  <c r="M2" i="17"/>
  <c r="V23" i="16"/>
  <c r="U23" i="16"/>
  <c r="C11" i="6" s="1"/>
  <c r="T23" i="16"/>
  <c r="C10" i="6" s="1"/>
  <c r="S23" i="16"/>
  <c r="C9" i="6" s="1"/>
  <c r="R23" i="16"/>
  <c r="C8" i="6" s="1"/>
  <c r="Q23" i="16"/>
  <c r="P23" i="16"/>
  <c r="C6" i="6" s="1"/>
  <c r="O23" i="16"/>
  <c r="N23" i="16"/>
  <c r="M23" i="16"/>
  <c r="L23" i="16"/>
  <c r="C19" i="6" s="1"/>
  <c r="K23" i="16"/>
  <c r="J23" i="16"/>
  <c r="C17" i="6" s="1"/>
  <c r="I23" i="16"/>
  <c r="C16" i="6" s="1"/>
  <c r="H23" i="16"/>
  <c r="C15" i="6" s="1"/>
  <c r="F22" i="16"/>
  <c r="E22" i="16" s="1"/>
  <c r="D22" i="16"/>
  <c r="F21" i="16"/>
  <c r="E21" i="16" s="1"/>
  <c r="D21" i="16"/>
  <c r="F20" i="16"/>
  <c r="E20" i="16"/>
  <c r="D20" i="16"/>
  <c r="F19" i="16"/>
  <c r="E19" i="16" s="1"/>
  <c r="D19" i="16"/>
  <c r="F18" i="16"/>
  <c r="E18" i="16" s="1"/>
  <c r="D18" i="16"/>
  <c r="F17" i="16"/>
  <c r="E17" i="16"/>
  <c r="D17" i="16"/>
  <c r="F16" i="16"/>
  <c r="E16" i="16"/>
  <c r="D16" i="16"/>
  <c r="F15" i="16"/>
  <c r="E15" i="16" s="1"/>
  <c r="D15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F9" i="16"/>
  <c r="E9" i="16" s="1"/>
  <c r="D9" i="16"/>
  <c r="F8" i="16"/>
  <c r="E8" i="16" s="1"/>
  <c r="D8" i="16"/>
  <c r="F7" i="16"/>
  <c r="E7" i="16"/>
  <c r="D7" i="16"/>
  <c r="F6" i="16"/>
  <c r="E6" i="16"/>
  <c r="D6" i="16"/>
  <c r="F5" i="16"/>
  <c r="E5" i="16"/>
  <c r="D5" i="16"/>
  <c r="F4" i="16"/>
  <c r="E4" i="16" s="1"/>
  <c r="D4" i="16"/>
  <c r="D3" i="16"/>
  <c r="V2" i="16"/>
  <c r="U2" i="16"/>
  <c r="T2" i="16"/>
  <c r="S2" i="16"/>
  <c r="R2" i="16"/>
  <c r="Q2" i="16"/>
  <c r="P2" i="16"/>
  <c r="O2" i="16"/>
  <c r="N2" i="16"/>
  <c r="M2" i="16"/>
  <c r="L23" i="8"/>
  <c r="I23" i="8"/>
  <c r="J23" i="8"/>
  <c r="B17" i="6" s="1"/>
  <c r="K23" i="8"/>
  <c r="B18" i="6" s="1"/>
  <c r="D7" i="13"/>
  <c r="D8" i="13"/>
  <c r="D9" i="13"/>
  <c r="D10" i="13"/>
  <c r="D11" i="13"/>
  <c r="D12" i="13"/>
  <c r="D13" i="13"/>
  <c r="D14" i="13"/>
  <c r="D15" i="13"/>
  <c r="D6" i="13"/>
  <c r="B12" i="6"/>
  <c r="B11" i="6"/>
  <c r="A4" i="6"/>
  <c r="A5" i="6"/>
  <c r="A6" i="6"/>
  <c r="A7" i="6"/>
  <c r="A8" i="6"/>
  <c r="A9" i="6"/>
  <c r="A10" i="6"/>
  <c r="A11" i="6"/>
  <c r="A12" i="6"/>
  <c r="A3" i="6"/>
  <c r="V2" i="8"/>
  <c r="U2" i="8"/>
  <c r="T2" i="8"/>
  <c r="S2" i="8"/>
  <c r="R2" i="8"/>
  <c r="Q2" i="8"/>
  <c r="P2" i="8"/>
  <c r="O2" i="8"/>
  <c r="N2" i="8"/>
  <c r="M2" i="8"/>
  <c r="M23" i="8"/>
  <c r="B3" i="6" s="1"/>
  <c r="N23" i="8"/>
  <c r="B4" i="6" s="1"/>
  <c r="O23" i="8"/>
  <c r="B5" i="6" s="1"/>
  <c r="P23" i="8"/>
  <c r="B6" i="6" s="1"/>
  <c r="Q23" i="8"/>
  <c r="B7" i="6" s="1"/>
  <c r="R23" i="8"/>
  <c r="B8" i="6" s="1"/>
  <c r="S23" i="8"/>
  <c r="B9" i="6" s="1"/>
  <c r="T23" i="8"/>
  <c r="B10" i="6" s="1"/>
  <c r="U23" i="8"/>
  <c r="V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B17" i="24" l="1"/>
  <c r="H29" i="22"/>
  <c r="F20" i="6"/>
  <c r="F23" i="18"/>
  <c r="F23" i="19"/>
  <c r="D23" i="18"/>
  <c r="G7" i="6"/>
  <c r="I21" i="20" s="1"/>
  <c r="G16" i="6"/>
  <c r="C13" i="6"/>
  <c r="E28" i="20" s="1"/>
  <c r="E28" i="22" s="1"/>
  <c r="G18" i="6"/>
  <c r="F23" i="16"/>
  <c r="G17" i="6"/>
  <c r="G8" i="6"/>
  <c r="I22" i="20" s="1"/>
  <c r="G6" i="6"/>
  <c r="I20" i="20" s="1"/>
  <c r="G5" i="6"/>
  <c r="I19" i="20" s="1"/>
  <c r="F13" i="6"/>
  <c r="G3" i="6"/>
  <c r="E13" i="6"/>
  <c r="G12" i="6"/>
  <c r="I26" i="20" s="1"/>
  <c r="D13" i="6"/>
  <c r="G10" i="6"/>
  <c r="I24" i="20" s="1"/>
  <c r="G9" i="6"/>
  <c r="I23" i="20" s="1"/>
  <c r="G4" i="6"/>
  <c r="I18" i="20" s="1"/>
  <c r="G11" i="6"/>
  <c r="I25" i="20" s="1"/>
  <c r="D23" i="19"/>
  <c r="E3" i="18"/>
  <c r="E23" i="18" s="1"/>
  <c r="E3" i="19"/>
  <c r="E23" i="19" s="1"/>
  <c r="F23" i="17"/>
  <c r="E3" i="17"/>
  <c r="E23" i="17" s="1"/>
  <c r="D23" i="17"/>
  <c r="E3" i="16"/>
  <c r="E23" i="16" s="1"/>
  <c r="D23" i="16"/>
  <c r="B13" i="6"/>
  <c r="D28" i="20" s="1"/>
  <c r="D28" i="22" s="1"/>
  <c r="F21" i="6" l="1"/>
  <c r="H31" i="20" s="1"/>
  <c r="H29" i="20"/>
  <c r="I17" i="20"/>
  <c r="I17" i="22"/>
  <c r="H28" i="20"/>
  <c r="H28" i="22" s="1"/>
  <c r="F28" i="20"/>
  <c r="F28" i="22" s="1"/>
  <c r="G28" i="22"/>
  <c r="G13" i="6"/>
  <c r="I28" i="20" s="1"/>
  <c r="I28" i="22" s="1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  <c r="E4" i="8" s="1"/>
  <c r="D3" i="8"/>
  <c r="E6" i="8" l="1"/>
  <c r="E3" i="8"/>
  <c r="E20" i="8"/>
  <c r="E8" i="8"/>
  <c r="E22" i="8"/>
  <c r="E12" i="8"/>
  <c r="E11" i="8"/>
  <c r="E15" i="8"/>
  <c r="E10" i="8"/>
  <c r="E13" i="8"/>
  <c r="E17" i="8"/>
  <c r="E7" i="8"/>
  <c r="E21" i="8"/>
  <c r="E16" i="8"/>
  <c r="E5" i="8"/>
  <c r="E19" i="8"/>
  <c r="E14" i="8"/>
  <c r="E9" i="8"/>
  <c r="E18" i="8"/>
  <c r="H23" i="8"/>
  <c r="B15" i="6" s="1"/>
  <c r="D23" i="8"/>
  <c r="F23" i="8"/>
  <c r="E23" i="8" l="1"/>
  <c r="G15" i="6"/>
  <c r="G19" i="6"/>
  <c r="I29" i="20" l="1"/>
  <c r="G20" i="6"/>
  <c r="G21" i="6" s="1"/>
  <c r="I31" i="20" s="1"/>
  <c r="I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I28" authorId="0" shapeId="0" xr:uid="{32DD1E97-3C41-4F52-8DC3-26C48F3B6621}">
      <text>
        <r>
          <rPr>
            <b/>
            <sz val="11"/>
            <color rgb="FF000000"/>
            <rFont val="MS P ゴシック"/>
            <charset val="128"/>
          </rPr>
          <t>【補足】</t>
        </r>
        <r>
          <rPr>
            <b/>
            <sz val="11"/>
            <color rgb="FF000000"/>
            <rFont val="游ゴシック"/>
            <family val="3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肌色付のセルは、本ファイルの別シートにある経費内訳を入力すると自動で反映されます。変更しないでください。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I28" authorId="0" shapeId="0" xr:uid="{F7640DA7-FC07-3C4B-B2F9-3EB9E92759A3}">
      <text>
        <r>
          <rPr>
            <b/>
            <sz val="11"/>
            <color rgb="FF000000"/>
            <rFont val="MS P ゴシック"/>
            <charset val="128"/>
          </rPr>
          <t>【補足】</t>
        </r>
        <r>
          <rPr>
            <b/>
            <sz val="11"/>
            <color rgb="FF000000"/>
            <rFont val="游ゴシック"/>
            <family val="3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肌色付のセルは、本ファイルの別シートにある経費内訳を入力すると自動で反映されます。変更しないでください。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<sst xmlns="http://schemas.openxmlformats.org/spreadsheetml/2006/main" count="305" uniqueCount="176">
  <si>
    <t>様式1</t>
  </si>
  <si>
    <t>予算計画書</t>
  </si>
  <si>
    <t>加速器科学国際育成事業
加速器科学及び関連分野の人材育成のための取組
2026(令和8)年度　予算計画書</t>
    <phoneticPr fontId="4"/>
  </si>
  <si>
    <t>提出日</t>
  </si>
  <si>
    <t>20XX年X月X日</t>
  </si>
  <si>
    <t>1. 提案区分</t>
  </si>
  <si>
    <t>(1)スクール等の開催</t>
  </si>
  <si>
    <t>　　開催タイプ（KEKが主催又は共催するもの/KEK以外が主催するものへ支援するもの）</t>
  </si>
  <si>
    <t>　　派遣タイプ（KEK以外の機関・組織が主催するスクール等へ受講生を派遣するもの）</t>
  </si>
  <si>
    <t>(2) 大学等とKEKによる教材の共同制作</t>
  </si>
  <si>
    <t>(3) 大学等における加速器科学等の講演会の開催</t>
  </si>
  <si>
    <t>2. 活動の名称</t>
  </si>
  <si>
    <t>和文</t>
  </si>
  <si>
    <t>象の卵スクール</t>
  </si>
  <si>
    <t>英文</t>
  </si>
  <si>
    <t>School on Elephant Eggs</t>
  </si>
  <si>
    <t>3. KEK連携担当教職員</t>
  </si>
  <si>
    <t>機関名・所属</t>
  </si>
  <si>
    <t>氏名</t>
  </si>
  <si>
    <t>Email address</t>
  </si>
  <si>
    <t>(代表者の所属がKEK以外の場合のみ)</t>
  </si>
  <si>
    <t>4.代表者、分担者と配分額 (単位：円)</t>
  </si>
  <si>
    <t>代表者/分担者</t>
  </si>
  <si>
    <t>配分額</t>
  </si>
  <si>
    <t>欄外(事務担当者情報）</t>
  </si>
  <si>
    <t>費目シートでのカラム。11で用いる。</t>
  </si>
  <si>
    <t>代表者</t>
  </si>
  <si>
    <t>逢坂大学・理学部物理学科</t>
  </si>
  <si>
    <t>湯川秀樹</t>
  </si>
  <si>
    <t>M</t>
  </si>
  <si>
    <t>分担者</t>
  </si>
  <si>
    <t>江戸理科大学・千葉分室</t>
  </si>
  <si>
    <t>朝永振一郎</t>
  </si>
  <si>
    <t>N</t>
  </si>
  <si>
    <t>市俄古大学・増える実研究所</t>
  </si>
  <si>
    <t>南部陽一郎</t>
  </si>
  <si>
    <t>O</t>
  </si>
  <si>
    <t>P</t>
  </si>
  <si>
    <t>Q</t>
  </si>
  <si>
    <t>R</t>
  </si>
  <si>
    <t>S</t>
  </si>
  <si>
    <t>T</t>
  </si>
  <si>
    <t>U</t>
  </si>
  <si>
    <t>V</t>
  </si>
  <si>
    <t>5. 経費</t>
  </si>
  <si>
    <t>物件費</t>
  </si>
  <si>
    <t>旅費</t>
  </si>
  <si>
    <t>謝金</t>
  </si>
  <si>
    <t>会議費</t>
  </si>
  <si>
    <t>その他</t>
  </si>
  <si>
    <t>計</t>
  </si>
  <si>
    <t>（単位：円）</t>
  </si>
  <si>
    <t>IINAS-NX予算</t>
  </si>
  <si>
    <t>他機関負担経費</t>
  </si>
  <si>
    <t>参加者からの徴収等</t>
  </si>
  <si>
    <t>全財源の合計</t>
  </si>
  <si>
    <t>6. 配分額</t>
  </si>
  <si>
    <t>採用され、IINAS-NXからの配分額が決まったら記入してください。–––––––&gt;</t>
  </si>
  <si>
    <t>7. 対象者</t>
  </si>
  <si>
    <t>高校生、高等専門学校１〜３年次</t>
  </si>
  <si>
    <t>通知された配分額→</t>
  </si>
  <si>
    <t>学部生、高等専門学校４〜５年次及び専攻科１〜２年次</t>
  </si>
  <si>
    <t>大学院生</t>
  </si>
  <si>
    <t>若手研究者</t>
  </si>
  <si>
    <t>技術者</t>
  </si>
  <si>
    <t>企業社員</t>
  </si>
  <si>
    <t>8. 開催(予定)期間＊</t>
  </si>
  <si>
    <t>202X年　月　日～　202X年　月　日</t>
  </si>
  <si>
    <t>(※現時点の予定で結構です。)</t>
  </si>
  <si>
    <t>9. 実施場所＊</t>
  </si>
  <si>
    <r>
      <t xml:space="preserve">10. 参加登録費＊ </t>
    </r>
    <r>
      <rPr>
        <sz val="11"/>
        <color rgb="FF000000"/>
        <rFont val="游ゴシック"/>
        <family val="3"/>
        <charset val="128"/>
      </rPr>
      <t>(一人あたりの予定額)</t>
    </r>
  </si>
  <si>
    <t>11. 補足</t>
  </si>
  <si>
    <t>「KEK-IINASスクール」として運営支援を希望する</t>
  </si>
  <si>
    <t>教育用加速器KETAを使用する</t>
  </si>
  <si>
    <t>＊印は、提案区分(1),(3)の場合</t>
  </si>
  <si>
    <t>2. 名簿</t>
  </si>
  <si>
    <t>事務担当者の情報もカラムG~Kに記入してください。</t>
  </si>
  <si>
    <t>事務担当者</t>
  </si>
  <si>
    <t>職名</t>
  </si>
  <si>
    <t>電話番号</t>
  </si>
  <si>
    <t>所属</t>
  </si>
  <si>
    <t>KEK連携担当教職員</t>
  </si>
  <si>
    <t>(代表者がKEK以外に所属の場合のみ)</t>
  </si>
  <si>
    <t>名誉教授</t>
  </si>
  <si>
    <t>yukawa@ausaka.ac.jp</t>
  </si>
  <si>
    <t>06-7890-1234</t>
  </si>
  <si>
    <t>理学部</t>
  </si>
  <si>
    <t>契約課長</t>
  </si>
  <si>
    <t>契</t>
  </si>
  <si>
    <t>chigiri@ausaka.ac.jp</t>
  </si>
  <si>
    <t>06-3333-4444</t>
  </si>
  <si>
    <t>栄誉教授</t>
  </si>
  <si>
    <t>tomonaga@edo-u.ac.jp</t>
  </si>
  <si>
    <t>03-4567-8901</t>
  </si>
  <si>
    <t>理学研究科</t>
  </si>
  <si>
    <t>財務部長</t>
  </si>
  <si>
    <t>財</t>
  </si>
  <si>
    <t>光栄教授</t>
  </si>
  <si>
    <t>nambu@u-chicago.edu</t>
  </si>
  <si>
    <t>(+01)702-345-678</t>
  </si>
  <si>
    <t>Accounting</t>
  </si>
  <si>
    <t>Head</t>
  </si>
  <si>
    <t>上の代表者、分担者の所属や氏名などは「2-1 予算計画概要」シートに記入してください。自動的に反映されます。</t>
  </si>
  <si>
    <t>「2-1 予算計画概要」シートで空白のセルはここでは0と表示されますが、無視してください。(Excelの仕様です)</t>
  </si>
  <si>
    <t>3. 物件費</t>
  </si>
  <si>
    <t>(単位：円）</t>
  </si>
  <si>
    <t>財源別金額　(単位：円）</t>
  </si>
  <si>
    <t>IINAS-NXの予算の配分額</t>
  </si>
  <si>
    <t>「2-1 予算計画概要」シートで分担者が空欄の場合、ここでは0と表示されますが、無視してください。(Excelの仕様です)</t>
  </si>
  <si>
    <t>品名等</t>
    <rPh sb="0" eb="3">
      <t xml:space="preserve">ヒンメイトウ </t>
    </rPh>
    <phoneticPr fontId="1"/>
  </si>
  <si>
    <t>数量</t>
    <rPh sb="0" eb="2">
      <t xml:space="preserve">スウリョウ </t>
    </rPh>
    <phoneticPr fontId="1"/>
  </si>
  <si>
    <t>単価</t>
    <rPh sb="0" eb="2">
      <t xml:space="preserve">タンカ </t>
    </rPh>
    <phoneticPr fontId="1"/>
  </si>
  <si>
    <t>合計金額</t>
    <rPh sb="0" eb="2">
      <t xml:space="preserve">ゴウケイ </t>
    </rPh>
    <rPh sb="2" eb="4">
      <t xml:space="preserve">キンガク </t>
    </rPh>
    <phoneticPr fontId="1"/>
  </si>
  <si>
    <t>財源合計</t>
  </si>
  <si>
    <t>IINAS-NX</t>
    <phoneticPr fontId="1"/>
  </si>
  <si>
    <t>参加費等</t>
  </si>
  <si>
    <t>財源U</t>
  </si>
  <si>
    <t>財源V</t>
  </si>
  <si>
    <t>財源X</t>
  </si>
  <si>
    <t>財源Y</t>
  </si>
  <si>
    <t>財源Z</t>
  </si>
  <si>
    <t>象の網</t>
    <rPh sb="0" eb="1">
      <t xml:space="preserve">ゾウ </t>
    </rPh>
    <rPh sb="2" eb="3">
      <t xml:space="preserve">アミ </t>
    </rPh>
    <phoneticPr fontId="1"/>
  </si>
  <si>
    <t>象の卵用大型フライパン</t>
    <rPh sb="0" eb="1">
      <t xml:space="preserve">ゾウ </t>
    </rPh>
    <rPh sb="2" eb="3">
      <t xml:space="preserve">タマゴ </t>
    </rPh>
    <rPh sb="3" eb="4">
      <t xml:space="preserve">ヨウ </t>
    </rPh>
    <rPh sb="4" eb="6">
      <t xml:space="preserve">オオガタ </t>
    </rPh>
    <phoneticPr fontId="1"/>
  </si>
  <si>
    <t>象探索用熱気球</t>
    <rPh sb="0" eb="3">
      <t xml:space="preserve">ゾウタンサク </t>
    </rPh>
    <rPh sb="3" eb="4">
      <t xml:space="preserve">ヨウ </t>
    </rPh>
    <rPh sb="4" eb="7">
      <t xml:space="preserve">ネッキキュウ </t>
    </rPh>
    <phoneticPr fontId="1"/>
  </si>
  <si>
    <t>合計</t>
    <rPh sb="0" eb="2">
      <t xml:space="preserve">ゴウケイ </t>
    </rPh>
    <phoneticPr fontId="1"/>
  </si>
  <si>
    <t>↑</t>
  </si>
  <si>
    <t>左の合計金額と一致しないと、赤くなります。</t>
  </si>
  <si>
    <t>金額の単位は全て円です。</t>
  </si>
  <si>
    <r>
      <rPr>
        <sz val="12"/>
        <color rgb="FF000000"/>
        <rFont val="游ゴシック"/>
        <family val="3"/>
        <charset val="128"/>
      </rPr>
      <t>財源U, V, X, Y, Zは「2-3 物件費」シートの</t>
    </r>
    <r>
      <rPr>
        <sz val="12"/>
        <color rgb="FFFF0000"/>
        <rFont val="游ゴシック"/>
        <family val="3"/>
        <charset val="128"/>
      </rPr>
      <t>黄色のセル</t>
    </r>
    <r>
      <rPr>
        <sz val="12"/>
        <color rgb="FF000000"/>
        <rFont val="游ゴシック"/>
        <family val="3"/>
        <charset val="128"/>
      </rPr>
      <t>を書き換えてください。</t>
    </r>
  </si>
  <si>
    <t>使わない財源名は空白にしておいて結構です。</t>
  </si>
  <si>
    <t>使わない財源のカラムを非表示にしても構いません。</t>
  </si>
  <si>
    <t>4. 旅費</t>
  </si>
  <si>
    <t>受講者</t>
    <rPh sb="0" eb="3">
      <t>ジュコウシャ</t>
    </rPh>
    <phoneticPr fontId="1"/>
  </si>
  <si>
    <t>講師</t>
    <rPh sb="0" eb="2">
      <t>コウシ</t>
    </rPh>
    <phoneticPr fontId="1"/>
  </si>
  <si>
    <t>運営スタッフ</t>
    <rPh sb="0" eb="2">
      <t>ウンエイ</t>
    </rPh>
    <phoneticPr fontId="1"/>
  </si>
  <si>
    <t>5. 謝金</t>
  </si>
  <si>
    <t>講師</t>
  </si>
  <si>
    <t>アルバイト学生</t>
  </si>
  <si>
    <t>6. 会議費</t>
  </si>
  <si>
    <t>会場費</t>
  </si>
  <si>
    <t>バンケット代</t>
  </si>
  <si>
    <t>ノンアルコール飲料代</t>
  </si>
  <si>
    <t>エチルアルコール代（参加費から)</t>
  </si>
  <si>
    <t>7. その他</t>
  </si>
  <si>
    <t>サファリツアーのバス借り上げ代</t>
  </si>
  <si>
    <t>探検記印刷代</t>
  </si>
  <si>
    <t>8. 総表</t>
  </si>
  <si>
    <t>合計</t>
  </si>
  <si>
    <t>IINAS-NX</t>
  </si>
  <si>
    <t>他機関合計</t>
  </si>
  <si>
    <t>IINAS-NX + 参加費等 + 他機関</t>
  </si>
  <si>
    <t>9 計画の概要（配分額が決定された後、記入してください。）</t>
  </si>
  <si>
    <t>計画の概要（数行。契約書に添付する別紙1に反映されます。）</t>
  </si>
  <si>
    <t>申請時からの主な変更点（数行）</t>
  </si>
  <si>
    <t>別紙</t>
  </si>
  <si>
    <t>加速器科学国際育成事業
加速器科学及び関連分野の人材育成のための取組
2026(令和8)年度　計画概要</t>
  </si>
  <si>
    <t>本事業の経費</t>
  </si>
  <si>
    <t>5. 本事業配分額総計</t>
  </si>
  <si>
    <t>6. 対象者</t>
  </si>
  <si>
    <t>7. 開催(予定)期間＊</t>
  </si>
  <si>
    <t>8. 実施場所＊</t>
  </si>
  <si>
    <r>
      <t xml:space="preserve">11. 参加登録費＊ </t>
    </r>
    <r>
      <rPr>
        <sz val="11"/>
        <color rgb="FF000000"/>
        <rFont val="游ゴシック"/>
        <family val="3"/>
        <charset val="128"/>
      </rPr>
      <t>(一人あたりの予定額)</t>
    </r>
  </si>
  <si>
    <t>＊印は、申請分類(1),(3)の場合。空欄は「0」。</t>
  </si>
  <si>
    <t>9. 計画の概要 (数行)</t>
  </si>
  <si>
    <r>
      <t>11. KEK予算登録（配分額決定後、KEKで執行する予算についてのみ、</t>
    </r>
    <r>
      <rPr>
        <b/>
        <sz val="12"/>
        <color rgb="FFFF40FF"/>
        <rFont val="游ゴシック"/>
        <family val="3"/>
        <charset val="128"/>
      </rPr>
      <t>紫の枠</t>
    </r>
    <r>
      <rPr>
        <b/>
        <sz val="12"/>
        <color indexed="8"/>
        <rFont val="游ゴシック"/>
        <family val="3"/>
        <charset val="128"/>
      </rPr>
      <t>に情報を記入してください。）</t>
    </r>
  </si>
  <si>
    <t>KEKの代表者/分担者</t>
  </si>
  <si>
    <t>「1 概要」G17:G26に記入したKEK所属の人1人の氏名をそのまま書いてください。下の費目ごとの金額が自動的に入ります。</t>
  </si>
  <si>
    <t>小林誠</t>
  </si>
  <si>
    <t>費目</t>
  </si>
  <si>
    <t>金額（円）</t>
  </si>
  <si>
    <t>下2つの合計</t>
  </si>
  <si>
    <t>員等旅費</t>
  </si>
  <si>
    <t>員等旅費以外の旅費</t>
  </si>
  <si>
    <t>KEKの予算の使用者氏名</t>
  </si>
  <si>
    <t>この金額を員等旅費とそれ以外の旅費に分け、下の紫の枠内に書いてください。</t>
  </si>
  <si>
    <t>KEK所属の人が2人以上いる場合、予算の配分は1人だけにしてください。どうしても予算を分ける必要がある場合は、IINAS-NX推進室にご相談ください。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</si>
</sst>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,##0&quot; &quot;;\(#,##0\)"/>
  </numFmts>
  <fonts count="29">
    <font>
      <sz val="12"/>
      <color indexed="8"/>
      <name val="游ゴシック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12"/>
      <color theme="1"/>
      <name val="Helvetica Neue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b/>
      <sz val="13"/>
      <color indexed="8"/>
      <name val="游ゴシック"/>
      <family val="3"/>
      <charset val="128"/>
    </font>
    <font>
      <b/>
      <sz val="11"/>
      <color rgb="FF000000"/>
      <name val="MS P ゴシック"/>
      <charset val="128"/>
    </font>
    <font>
      <b/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3"/>
      <color indexed="8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color theme="3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40FF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D7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C000"/>
      </bottom>
      <diagonal/>
    </border>
    <border>
      <left style="medium">
        <color rgb="FFFF40FF"/>
      </left>
      <right style="medium">
        <color rgb="FFFF40FF"/>
      </right>
      <top style="medium">
        <color rgb="FFFF40FF"/>
      </top>
      <bottom style="medium">
        <color rgb="FFFF40FF"/>
      </bottom>
      <diagonal/>
    </border>
    <border>
      <left style="medium">
        <color rgb="FFFF40FF"/>
      </left>
      <right/>
      <top style="medium">
        <color rgb="FFFF40FF"/>
      </top>
      <bottom style="medium">
        <color rgb="FFFF40FF"/>
      </bottom>
      <diagonal/>
    </border>
    <border>
      <left/>
      <right/>
      <top style="medium">
        <color rgb="FFFF40FF"/>
      </top>
      <bottom style="medium">
        <color rgb="FFFF40FF"/>
      </bottom>
      <diagonal/>
    </border>
    <border>
      <left/>
      <right style="medium">
        <color rgb="FFFF40FF"/>
      </right>
      <top style="medium">
        <color rgb="FFFF40FF"/>
      </top>
      <bottom style="medium">
        <color rgb="FFFF40FF"/>
      </bottom>
      <diagonal/>
    </border>
    <border>
      <left style="medium">
        <color rgb="FFFF40FF"/>
      </left>
      <right style="medium">
        <color rgb="FFFF40FF"/>
      </right>
      <top style="medium">
        <color rgb="FFFF40FF"/>
      </top>
      <bottom/>
      <diagonal/>
    </border>
    <border>
      <left style="medium">
        <color rgb="FFFF40FF"/>
      </left>
      <right style="medium">
        <color rgb="FFFF40FF"/>
      </right>
      <top/>
      <bottom style="medium">
        <color rgb="FFFF40FF"/>
      </bottom>
      <diagonal/>
    </border>
  </borders>
  <cellStyleXfs count="6">
    <xf numFmtId="0" fontId="0" fillId="0" borderId="0" applyNumberFormat="0" applyFill="0" applyBorder="0" applyProtection="0">
      <alignment vertical="center"/>
    </xf>
    <xf numFmtId="0" fontId="6" fillId="0" borderId="10">
      <alignment vertical="center"/>
    </xf>
    <xf numFmtId="38" fontId="6" fillId="0" borderId="1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9" fillId="0" borderId="10" applyNumberFormat="0" applyFill="0" applyBorder="0" applyProtection="0">
      <alignment vertical="center"/>
    </xf>
  </cellStyleXfs>
  <cellXfs count="42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31" xfId="0" applyFont="1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7" fillId="0" borderId="10" xfId="1" applyFont="1">
      <alignment vertical="center"/>
    </xf>
    <xf numFmtId="0" fontId="8" fillId="0" borderId="10" xfId="1" applyFont="1">
      <alignment vertical="center"/>
    </xf>
    <xf numFmtId="0" fontId="8" fillId="0" borderId="25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28" xfId="1" applyFont="1" applyBorder="1">
      <alignment vertical="center"/>
    </xf>
    <xf numFmtId="38" fontId="3" fillId="0" borderId="28" xfId="2" applyFont="1" applyBorder="1">
      <alignment vertical="center"/>
    </xf>
    <xf numFmtId="0" fontId="2" fillId="0" borderId="34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31" xfId="0" applyFont="1" applyBorder="1">
      <alignment vertical="center"/>
    </xf>
    <xf numFmtId="0" fontId="8" fillId="0" borderId="19" xfId="1" applyFont="1" applyBorder="1" applyAlignment="1">
      <alignment horizontal="center" vertical="center" wrapText="1"/>
    </xf>
    <xf numFmtId="38" fontId="3" fillId="3" borderId="18" xfId="2" applyFont="1" applyFill="1" applyBorder="1">
      <alignment vertical="center"/>
    </xf>
    <xf numFmtId="38" fontId="3" fillId="3" borderId="32" xfId="2" applyFont="1" applyFill="1" applyBorder="1">
      <alignment vertical="center"/>
    </xf>
    <xf numFmtId="0" fontId="0" fillId="0" borderId="23" xfId="0" applyBorder="1">
      <alignment vertical="center"/>
    </xf>
    <xf numFmtId="0" fontId="3" fillId="0" borderId="53" xfId="0" applyFont="1" applyBorder="1">
      <alignment vertical="center"/>
    </xf>
    <xf numFmtId="0" fontId="2" fillId="0" borderId="23" xfId="0" applyFont="1" applyBorder="1">
      <alignment vertical="center"/>
    </xf>
    <xf numFmtId="0" fontId="11" fillId="0" borderId="10" xfId="0" applyFont="1" applyBorder="1">
      <alignment vertical="center"/>
    </xf>
    <xf numFmtId="0" fontId="0" fillId="5" borderId="10" xfId="0" applyFill="1" applyBorder="1">
      <alignment vertical="center"/>
    </xf>
    <xf numFmtId="0" fontId="8" fillId="0" borderId="18" xfId="1" applyFont="1" applyBorder="1" applyAlignment="1">
      <alignment horizontal="right" vertical="center"/>
    </xf>
    <xf numFmtId="0" fontId="8" fillId="3" borderId="25" xfId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8" fillId="0" borderId="10" xfId="1" applyFont="1" applyAlignment="1">
      <alignment horizontal="right" vertical="center"/>
    </xf>
    <xf numFmtId="0" fontId="3" fillId="0" borderId="23" xfId="0" applyFont="1" applyBorder="1" applyProtection="1">
      <alignment vertical="center"/>
      <protection locked="0"/>
    </xf>
    <xf numFmtId="0" fontId="18" fillId="0" borderId="0" xfId="0" applyFont="1" applyAlignment="1">
      <alignment horizontal="right" vertical="center"/>
    </xf>
    <xf numFmtId="0" fontId="3" fillId="0" borderId="10" xfId="0" applyFont="1" applyBorder="1" applyProtection="1">
      <alignment vertical="center"/>
      <protection locked="0"/>
    </xf>
    <xf numFmtId="0" fontId="0" fillId="0" borderId="10" xfId="0" applyNumberFormat="1" applyFill="1" applyBorder="1" applyProtection="1">
      <alignment vertical="center"/>
      <protection locked="0"/>
    </xf>
    <xf numFmtId="0" fontId="9" fillId="0" borderId="10" xfId="3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19" fillId="0" borderId="10" xfId="5" applyNumberFormat="1">
      <alignment vertical="center"/>
    </xf>
    <xf numFmtId="0" fontId="19" fillId="0" borderId="10" xfId="5" applyNumberFormat="1" applyBorder="1">
      <alignment vertical="center"/>
    </xf>
    <xf numFmtId="164" fontId="1" fillId="3" borderId="27" xfId="5" applyNumberFormat="1" applyFont="1" applyFill="1" applyBorder="1" applyAlignment="1">
      <alignment horizontal="right" vertical="center"/>
    </xf>
    <xf numFmtId="49" fontId="13" fillId="0" borderId="62" xfId="5" applyNumberFormat="1" applyFont="1" applyBorder="1">
      <alignment vertical="center"/>
    </xf>
    <xf numFmtId="49" fontId="13" fillId="0" borderId="29" xfId="5" applyNumberFormat="1" applyFont="1" applyBorder="1">
      <alignment vertical="center"/>
    </xf>
    <xf numFmtId="49" fontId="13" fillId="0" borderId="19" xfId="5" applyNumberFormat="1" applyFont="1" applyBorder="1" applyAlignment="1">
      <alignment horizontal="left" vertical="center"/>
    </xf>
    <xf numFmtId="49" fontId="1" fillId="0" borderId="65" xfId="5" applyNumberFormat="1" applyFont="1" applyBorder="1">
      <alignment vertical="center"/>
    </xf>
    <xf numFmtId="49" fontId="13" fillId="2" borderId="18" xfId="5" applyNumberFormat="1" applyFont="1" applyFill="1" applyBorder="1" applyAlignment="1">
      <alignment horizontal="left" vertical="center" wrapText="1"/>
    </xf>
    <xf numFmtId="0" fontId="3" fillId="0" borderId="23" xfId="5" applyFont="1" applyBorder="1" applyProtection="1">
      <alignment vertical="center"/>
      <protection locked="0"/>
    </xf>
    <xf numFmtId="0" fontId="1" fillId="0" borderId="10" xfId="5" applyFont="1" applyBorder="1" applyProtection="1">
      <alignment vertical="center"/>
      <protection locked="0"/>
    </xf>
    <xf numFmtId="0" fontId="3" fillId="0" borderId="45" xfId="5" applyFont="1" applyBorder="1" applyProtection="1">
      <alignment vertical="center"/>
      <protection locked="0"/>
    </xf>
    <xf numFmtId="0" fontId="1" fillId="0" borderId="42" xfId="5" applyFont="1" applyBorder="1" applyProtection="1">
      <alignment vertical="center"/>
      <protection locked="0"/>
    </xf>
    <xf numFmtId="49" fontId="13" fillId="2" borderId="63" xfId="5" applyNumberFormat="1" applyFont="1" applyFill="1" applyBorder="1" applyAlignment="1">
      <alignment horizontal="left" vertical="center" wrapText="1"/>
    </xf>
    <xf numFmtId="0" fontId="13" fillId="0" borderId="31" xfId="5" applyFont="1" applyBorder="1">
      <alignment vertical="center"/>
    </xf>
    <xf numFmtId="0" fontId="13" fillId="0" borderId="44" xfId="5" applyFont="1" applyBorder="1">
      <alignment vertical="center"/>
    </xf>
    <xf numFmtId="0" fontId="13" fillId="0" borderId="60" xfId="5" applyFont="1" applyBorder="1">
      <alignment vertical="center"/>
    </xf>
    <xf numFmtId="49" fontId="2" fillId="2" borderId="59" xfId="5" applyNumberFormat="1" applyFont="1" applyFill="1" applyBorder="1" applyAlignment="1">
      <alignment horizontal="left" vertical="center" wrapText="1"/>
    </xf>
    <xf numFmtId="49" fontId="14" fillId="2" borderId="29" xfId="5" applyNumberFormat="1" applyFont="1" applyFill="1" applyBorder="1" applyAlignment="1">
      <alignment horizontal="left" vertical="center" wrapText="1"/>
    </xf>
    <xf numFmtId="0" fontId="3" fillId="0" borderId="68" xfId="5" applyFont="1" applyBorder="1" applyAlignment="1" applyProtection="1">
      <alignment horizontal="left" vertical="center"/>
      <protection locked="0"/>
    </xf>
    <xf numFmtId="49" fontId="13" fillId="0" borderId="10" xfId="5" applyNumberFormat="1" applyFont="1" applyBorder="1" applyAlignment="1">
      <alignment horizontal="left" vertical="center" wrapText="1"/>
    </xf>
    <xf numFmtId="49" fontId="13" fillId="0" borderId="9" xfId="5" applyNumberFormat="1" applyFont="1" applyBorder="1" applyAlignment="1">
      <alignment horizontal="left" vertical="center"/>
    </xf>
    <xf numFmtId="0" fontId="3" fillId="0" borderId="67" xfId="5" applyFont="1" applyBorder="1" applyAlignment="1">
      <alignment horizontal="left" vertical="center"/>
    </xf>
    <xf numFmtId="0" fontId="2" fillId="0" borderId="25" xfId="5" applyFont="1" applyBorder="1" applyAlignment="1">
      <alignment horizontal="left" vertical="center"/>
    </xf>
    <xf numFmtId="0" fontId="2" fillId="0" borderId="26" xfId="5" applyFont="1" applyBorder="1" applyAlignment="1">
      <alignment horizontal="left" vertical="center"/>
    </xf>
    <xf numFmtId="49" fontId="13" fillId="0" borderId="9" xfId="5" applyNumberFormat="1" applyFont="1" applyBorder="1" applyAlignment="1">
      <alignment horizontal="left" vertical="center" wrapText="1"/>
    </xf>
    <xf numFmtId="49" fontId="13" fillId="2" borderId="43" xfId="5" applyNumberFormat="1" applyFont="1" applyFill="1" applyBorder="1" applyAlignment="1">
      <alignment horizontal="left" vertical="center" wrapText="1"/>
    </xf>
    <xf numFmtId="0" fontId="20" fillId="0" borderId="10" xfId="5" applyFont="1" applyBorder="1">
      <alignment vertical="center"/>
    </xf>
    <xf numFmtId="0" fontId="19" fillId="0" borderId="10" xfId="5" applyBorder="1">
      <alignment vertical="center"/>
    </xf>
    <xf numFmtId="0" fontId="19" fillId="0" borderId="10" xfId="5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0" xfId="0" applyFont="1" applyBorder="1">
      <alignment vertical="center"/>
    </xf>
    <xf numFmtId="49" fontId="13" fillId="0" borderId="28" xfId="5" applyNumberFormat="1" applyFont="1" applyBorder="1">
      <alignment vertical="center"/>
    </xf>
    <xf numFmtId="49" fontId="13" fillId="0" borderId="18" xfId="5" applyNumberFormat="1" applyFont="1" applyBorder="1" applyAlignment="1">
      <alignment horizontal="left" vertical="center"/>
    </xf>
    <xf numFmtId="0" fontId="3" fillId="0" borderId="20" xfId="5" applyFont="1" applyFill="1" applyBorder="1">
      <alignment vertical="center"/>
    </xf>
    <xf numFmtId="164" fontId="1" fillId="0" borderId="20" xfId="5" applyNumberFormat="1" applyFont="1" applyFill="1" applyBorder="1" applyAlignment="1">
      <alignment horizontal="right" vertical="center"/>
    </xf>
    <xf numFmtId="164" fontId="12" fillId="0" borderId="20" xfId="5" applyNumberFormat="1" applyFont="1" applyFill="1" applyBorder="1" applyAlignment="1">
      <alignment horizontal="right" vertical="center"/>
    </xf>
    <xf numFmtId="164" fontId="1" fillId="0" borderId="70" xfId="5" applyNumberFormat="1" applyFont="1" applyFill="1" applyBorder="1" applyAlignment="1" applyProtection="1">
      <alignment horizontal="right" vertical="center"/>
      <protection locked="0"/>
    </xf>
    <xf numFmtId="49" fontId="21" fillId="7" borderId="10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left" vertical="center"/>
    </xf>
    <xf numFmtId="0" fontId="19" fillId="0" borderId="25" xfId="5" applyNumberFormat="1" applyBorder="1">
      <alignment vertical="center"/>
    </xf>
    <xf numFmtId="49" fontId="13" fillId="0" borderId="63" xfId="5" applyNumberFormat="1" applyFont="1" applyBorder="1" applyAlignment="1">
      <alignment horizontal="left" vertical="center"/>
    </xf>
    <xf numFmtId="0" fontId="19" fillId="0" borderId="23" xfId="5" applyNumberFormat="1" applyBorder="1">
      <alignment vertical="center"/>
    </xf>
    <xf numFmtId="0" fontId="19" fillId="0" borderId="26" xfId="5" applyNumberFormat="1" applyBorder="1">
      <alignment vertical="center"/>
    </xf>
    <xf numFmtId="0" fontId="19" fillId="0" borderId="20" xfId="5" applyNumberFormat="1" applyBorder="1">
      <alignment vertical="center"/>
    </xf>
    <xf numFmtId="0" fontId="3" fillId="0" borderId="25" xfId="0" applyFont="1" applyBorder="1">
      <alignment vertical="center"/>
    </xf>
    <xf numFmtId="49" fontId="21" fillId="7" borderId="31" xfId="0" applyNumberFormat="1" applyFont="1" applyFill="1" applyBorder="1" applyAlignment="1">
      <alignment horizontal="left" vertical="center"/>
    </xf>
    <xf numFmtId="49" fontId="13" fillId="0" borderId="21" xfId="5" applyNumberFormat="1" applyFont="1" applyBorder="1">
      <alignment vertical="center"/>
    </xf>
    <xf numFmtId="49" fontId="13" fillId="0" borderId="60" xfId="5" applyNumberFormat="1" applyFont="1" applyBorder="1" applyAlignment="1">
      <alignment horizontal="left" vertical="center"/>
    </xf>
    <xf numFmtId="0" fontId="2" fillId="0" borderId="36" xfId="5" applyNumberFormat="1" applyFont="1" applyBorder="1">
      <alignment vertical="center"/>
    </xf>
    <xf numFmtId="49" fontId="13" fillId="0" borderId="58" xfId="5" applyNumberFormat="1" applyFont="1" applyBorder="1" applyAlignment="1">
      <alignment horizontal="left" vertical="center" wrapText="1"/>
    </xf>
    <xf numFmtId="49" fontId="13" fillId="2" borderId="69" xfId="5" applyNumberFormat="1" applyFont="1" applyFill="1" applyBorder="1" applyAlignment="1">
      <alignment horizontal="left" vertical="center" wrapText="1"/>
    </xf>
    <xf numFmtId="49" fontId="13" fillId="0" borderId="20" xfId="5" applyNumberFormat="1" applyFont="1" applyBorder="1">
      <alignment vertical="center"/>
    </xf>
    <xf numFmtId="164" fontId="1" fillId="0" borderId="62" xfId="5" applyNumberFormat="1" applyFont="1" applyFill="1" applyBorder="1" applyAlignment="1">
      <alignment horizontal="right" vertical="center"/>
    </xf>
    <xf numFmtId="0" fontId="20" fillId="0" borderId="21" xfId="5" applyFont="1" applyBorder="1">
      <alignment vertical="center"/>
    </xf>
    <xf numFmtId="0" fontId="20" fillId="0" borderId="23" xfId="5" applyFont="1" applyBorder="1">
      <alignment vertical="center"/>
    </xf>
    <xf numFmtId="0" fontId="19" fillId="0" borderId="18" xfId="5" applyBorder="1">
      <alignment vertical="center"/>
    </xf>
    <xf numFmtId="0" fontId="19" fillId="0" borderId="19" xfId="5" applyBorder="1">
      <alignment vertical="center"/>
    </xf>
    <xf numFmtId="0" fontId="19" fillId="0" borderId="18" xfId="5" applyNumberFormat="1" applyBorder="1">
      <alignment vertical="center"/>
    </xf>
    <xf numFmtId="0" fontId="19" fillId="0" borderId="19" xfId="5" applyNumberFormat="1" applyBorder="1">
      <alignment vertical="center"/>
    </xf>
    <xf numFmtId="0" fontId="22" fillId="0" borderId="19" xfId="5" applyNumberFormat="1" applyFont="1" applyBorder="1" applyAlignment="1">
      <alignment horizontal="right" vertical="center"/>
    </xf>
    <xf numFmtId="0" fontId="19" fillId="0" borderId="28" xfId="5" applyNumberFormat="1" applyBorder="1">
      <alignment vertical="center"/>
    </xf>
    <xf numFmtId="0" fontId="19" fillId="0" borderId="62" xfId="5" applyNumberFormat="1" applyBorder="1">
      <alignment vertical="center"/>
    </xf>
    <xf numFmtId="0" fontId="3" fillId="0" borderId="21" xfId="0" applyFont="1" applyBorder="1">
      <alignment vertical="center"/>
    </xf>
    <xf numFmtId="0" fontId="3" fillId="0" borderId="26" xfId="0" applyFont="1" applyBorder="1">
      <alignment vertical="center"/>
    </xf>
    <xf numFmtId="49" fontId="1" fillId="2" borderId="25" xfId="0" applyNumberFormat="1" applyFont="1" applyFill="1" applyBorder="1" applyAlignment="1">
      <alignment horizontal="left" vertical="center"/>
    </xf>
    <xf numFmtId="0" fontId="19" fillId="0" borderId="29" xfId="5" applyNumberFormat="1" applyBorder="1">
      <alignment vertical="center"/>
    </xf>
    <xf numFmtId="41" fontId="8" fillId="0" borderId="10" xfId="4" applyFont="1" applyFill="1" applyBorder="1" applyAlignment="1">
      <alignment vertical="center"/>
    </xf>
    <xf numFmtId="38" fontId="3" fillId="0" borderId="32" xfId="2" applyFont="1" applyFill="1" applyBorder="1">
      <alignment vertical="center"/>
    </xf>
    <xf numFmtId="41" fontId="8" fillId="0" borderId="10" xfId="4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49" fontId="13" fillId="0" borderId="8" xfId="5" applyNumberFormat="1" applyFont="1" applyBorder="1" applyAlignment="1">
      <alignment horizontal="right" vertical="center" wrapText="1"/>
    </xf>
    <xf numFmtId="49" fontId="1" fillId="0" borderId="75" xfId="5" applyNumberFormat="1" applyFont="1" applyBorder="1">
      <alignment vertical="center"/>
    </xf>
    <xf numFmtId="49" fontId="13" fillId="0" borderId="76" xfId="5" applyNumberFormat="1" applyFont="1" applyBorder="1" applyAlignment="1">
      <alignment horizontal="center" vertical="center"/>
    </xf>
    <xf numFmtId="49" fontId="13" fillId="2" borderId="77" xfId="5" applyNumberFormat="1" applyFont="1" applyFill="1" applyBorder="1" applyAlignment="1">
      <alignment horizontal="center" vertical="center" wrapText="1"/>
    </xf>
    <xf numFmtId="49" fontId="13" fillId="2" borderId="78" xfId="5" applyNumberFormat="1" applyFont="1" applyFill="1" applyBorder="1" applyAlignment="1">
      <alignment horizontal="left" vertical="center" wrapText="1"/>
    </xf>
    <xf numFmtId="0" fontId="13" fillId="0" borderId="29" xfId="5" applyFont="1" applyBorder="1">
      <alignment vertical="center"/>
    </xf>
    <xf numFmtId="49" fontId="13" fillId="2" borderId="49" xfId="5" applyNumberFormat="1" applyFont="1" applyFill="1" applyBorder="1" applyAlignment="1">
      <alignment horizontal="center" vertical="center" wrapText="1"/>
    </xf>
    <xf numFmtId="41" fontId="1" fillId="0" borderId="32" xfId="4" applyFont="1" applyBorder="1" applyAlignment="1" applyProtection="1">
      <alignment vertical="center"/>
      <protection locked="0"/>
    </xf>
    <xf numFmtId="41" fontId="1" fillId="0" borderId="19" xfId="4" applyFont="1" applyBorder="1" applyAlignment="1" applyProtection="1">
      <alignment vertical="center"/>
      <protection locked="0"/>
    </xf>
    <xf numFmtId="49" fontId="13" fillId="0" borderId="79" xfId="5" applyNumberFormat="1" applyFont="1" applyBorder="1" applyAlignment="1">
      <alignment horizontal="left" vertical="center"/>
    </xf>
    <xf numFmtId="0" fontId="9" fillId="0" borderId="0" xfId="3" applyProtection="1">
      <alignment vertical="center"/>
      <protection locked="0"/>
    </xf>
    <xf numFmtId="0" fontId="8" fillId="0" borderId="22" xfId="1" applyFont="1" applyBorder="1" applyAlignment="1">
      <alignment horizontal="center" vertical="center"/>
    </xf>
    <xf numFmtId="0" fontId="8" fillId="0" borderId="1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9" fillId="0" borderId="10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25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0" borderId="84" xfId="5" applyNumberFormat="1" applyFont="1" applyFill="1" applyBorder="1" applyAlignment="1" applyProtection="1">
      <alignment horizontal="right" vertical="center"/>
      <protection locked="0"/>
    </xf>
    <xf numFmtId="0" fontId="19" fillId="0" borderId="71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20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24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10" xfId="5" applyNumberFormat="1" applyProtection="1">
      <alignment vertical="center"/>
    </xf>
    <xf numFmtId="0" fontId="19" fillId="0" borderId="10" xfId="5" applyBorder="1" applyProtection="1">
      <alignment vertical="center"/>
    </xf>
    <xf numFmtId="0" fontId="20" fillId="0" borderId="10" xfId="5" applyFont="1" applyBorder="1" applyProtection="1">
      <alignment vertical="center"/>
    </xf>
    <xf numFmtId="0" fontId="19" fillId="0" borderId="18" xfId="5" applyBorder="1" applyProtection="1">
      <alignment vertical="center"/>
    </xf>
    <xf numFmtId="0" fontId="20" fillId="0" borderId="23" xfId="5" applyFont="1" applyBorder="1" applyProtection="1">
      <alignment vertical="center"/>
    </xf>
    <xf numFmtId="0" fontId="19" fillId="0" borderId="19" xfId="5" applyBorder="1" applyProtection="1">
      <alignment vertical="center"/>
    </xf>
    <xf numFmtId="49" fontId="13" fillId="0" borderId="58" xfId="5" applyNumberFormat="1" applyFont="1" applyBorder="1" applyAlignment="1" applyProtection="1">
      <alignment horizontal="left" vertical="center" wrapText="1"/>
    </xf>
    <xf numFmtId="49" fontId="13" fillId="2" borderId="69" xfId="5" applyNumberFormat="1" applyFont="1" applyFill="1" applyBorder="1" applyAlignment="1" applyProtection="1">
      <alignment horizontal="left" vertical="center" wrapText="1"/>
    </xf>
    <xf numFmtId="49" fontId="13" fillId="0" borderId="8" xfId="5" applyNumberFormat="1" applyFont="1" applyBorder="1" applyAlignment="1" applyProtection="1">
      <alignment horizontal="right" vertical="center" wrapText="1"/>
    </xf>
    <xf numFmtId="49" fontId="13" fillId="2" borderId="43" xfId="5" applyNumberFormat="1" applyFont="1" applyFill="1" applyBorder="1" applyAlignment="1" applyProtection="1">
      <alignment horizontal="left" vertical="center" wrapText="1"/>
    </xf>
    <xf numFmtId="0" fontId="19" fillId="0" borderId="10" xfId="5" applyNumberFormat="1" applyBorder="1" applyProtection="1">
      <alignment vertical="center"/>
    </xf>
    <xf numFmtId="49" fontId="13" fillId="0" borderId="9" xfId="5" applyNumberFormat="1" applyFont="1" applyBorder="1" applyAlignment="1" applyProtection="1">
      <alignment horizontal="left" vertical="center" wrapText="1"/>
    </xf>
    <xf numFmtId="49" fontId="13" fillId="0" borderId="10" xfId="5" applyNumberFormat="1" applyFont="1" applyBorder="1" applyAlignment="1" applyProtection="1">
      <alignment horizontal="left" vertical="center" wrapText="1"/>
    </xf>
    <xf numFmtId="49" fontId="13" fillId="0" borderId="60" xfId="5" applyNumberFormat="1" applyFont="1" applyBorder="1" applyAlignment="1" applyProtection="1">
      <alignment horizontal="left" vertical="center"/>
    </xf>
    <xf numFmtId="0" fontId="2" fillId="0" borderId="26" xfId="5" applyFont="1" applyBorder="1" applyAlignment="1" applyProtection="1">
      <alignment horizontal="left" vertical="center"/>
    </xf>
    <xf numFmtId="0" fontId="2" fillId="0" borderId="25" xfId="5" applyFont="1" applyBorder="1" applyAlignment="1" applyProtection="1">
      <alignment horizontal="left" vertical="center"/>
    </xf>
    <xf numFmtId="0" fontId="3" fillId="0" borderId="67" xfId="5" applyFont="1" applyBorder="1" applyAlignment="1" applyProtection="1">
      <alignment horizontal="left" vertical="center"/>
    </xf>
    <xf numFmtId="49" fontId="13" fillId="0" borderId="9" xfId="5" applyNumberFormat="1" applyFont="1" applyBorder="1" applyAlignment="1" applyProtection="1">
      <alignment horizontal="left" vertical="center"/>
    </xf>
    <xf numFmtId="0" fontId="3" fillId="0" borderId="68" xfId="5" applyFont="1" applyBorder="1" applyAlignment="1" applyProtection="1">
      <alignment horizontal="left" vertical="center"/>
    </xf>
    <xf numFmtId="49" fontId="14" fillId="2" borderId="29" xfId="5" applyNumberFormat="1" applyFont="1" applyFill="1" applyBorder="1" applyAlignment="1" applyProtection="1">
      <alignment horizontal="left" vertical="center" wrapText="1"/>
    </xf>
    <xf numFmtId="0" fontId="2" fillId="0" borderId="36" xfId="5" applyNumberFormat="1" applyFont="1" applyBorder="1" applyProtection="1">
      <alignment vertical="center"/>
    </xf>
    <xf numFmtId="0" fontId="13" fillId="0" borderId="60" xfId="5" applyFont="1" applyBorder="1" applyProtection="1">
      <alignment vertical="center"/>
    </xf>
    <xf numFmtId="0" fontId="13" fillId="0" borderId="66" xfId="5" applyFont="1" applyBorder="1" applyProtection="1">
      <alignment vertical="center"/>
    </xf>
    <xf numFmtId="0" fontId="13" fillId="0" borderId="44" xfId="5" applyFont="1" applyBorder="1" applyProtection="1">
      <alignment vertical="center"/>
    </xf>
    <xf numFmtId="0" fontId="13" fillId="0" borderId="31" xfId="5" applyFont="1" applyBorder="1" applyProtection="1">
      <alignment vertical="center"/>
    </xf>
    <xf numFmtId="0" fontId="24" fillId="0" borderId="10" xfId="5" applyNumberFormat="1" applyFont="1" applyBorder="1" applyProtection="1">
      <alignment vertical="center"/>
    </xf>
    <xf numFmtId="0" fontId="24" fillId="0" borderId="10" xfId="5" applyNumberFormat="1" applyFont="1" applyProtection="1">
      <alignment vertical="center"/>
    </xf>
    <xf numFmtId="49" fontId="13" fillId="2" borderId="63" xfId="5" applyNumberFormat="1" applyFont="1" applyFill="1" applyBorder="1" applyAlignment="1" applyProtection="1">
      <alignment horizontal="left" vertical="center" wrapText="1"/>
    </xf>
    <xf numFmtId="0" fontId="3" fillId="0" borderId="45" xfId="5" applyFont="1" applyBorder="1" applyProtection="1">
      <alignment vertical="center"/>
    </xf>
    <xf numFmtId="41" fontId="3" fillId="3" borderId="35" xfId="5" applyNumberFormat="1" applyFont="1" applyFill="1" applyBorder="1" applyProtection="1">
      <alignment vertical="center"/>
    </xf>
    <xf numFmtId="0" fontId="24" fillId="3" borderId="10" xfId="5" applyNumberFormat="1" applyFont="1" applyFill="1" applyBorder="1" applyProtection="1">
      <alignment vertical="center"/>
    </xf>
    <xf numFmtId="49" fontId="13" fillId="2" borderId="18" xfId="5" applyNumberFormat="1" applyFont="1" applyFill="1" applyBorder="1" applyAlignment="1" applyProtection="1">
      <alignment horizontal="left" vertical="center" wrapText="1"/>
    </xf>
    <xf numFmtId="0" fontId="3" fillId="0" borderId="23" xfId="5" applyFont="1" applyBorder="1" applyProtection="1">
      <alignment vertical="center"/>
    </xf>
    <xf numFmtId="49" fontId="13" fillId="0" borderId="54" xfId="5" applyNumberFormat="1" applyFont="1" applyBorder="1" applyAlignment="1" applyProtection="1">
      <alignment horizontal="left" vertical="center"/>
    </xf>
    <xf numFmtId="49" fontId="1" fillId="0" borderId="65" xfId="5" applyNumberFormat="1" applyFont="1" applyBorder="1" applyProtection="1">
      <alignment vertical="center"/>
    </xf>
    <xf numFmtId="49" fontId="1" fillId="0" borderId="64" xfId="5" applyNumberFormat="1" applyFont="1" applyBorder="1" applyProtection="1">
      <alignment vertical="center"/>
    </xf>
    <xf numFmtId="49" fontId="13" fillId="0" borderId="46" xfId="5" applyNumberFormat="1" applyFont="1" applyBorder="1" applyAlignment="1" applyProtection="1">
      <alignment horizontal="center" vertical="center"/>
    </xf>
    <xf numFmtId="49" fontId="13" fillId="2" borderId="73" xfId="5" applyNumberFormat="1" applyFont="1" applyFill="1" applyBorder="1" applyAlignment="1" applyProtection="1">
      <alignment horizontal="center" vertical="center" wrapText="1"/>
    </xf>
    <xf numFmtId="49" fontId="13" fillId="2" borderId="47" xfId="5" applyNumberFormat="1" applyFont="1" applyFill="1" applyBorder="1" applyAlignment="1" applyProtection="1">
      <alignment horizontal="center" vertical="center" wrapText="1"/>
    </xf>
    <xf numFmtId="49" fontId="13" fillId="2" borderId="48" xfId="5" applyNumberFormat="1" applyFont="1" applyFill="1" applyBorder="1" applyAlignment="1" applyProtection="1">
      <alignment horizontal="center" vertical="center" wrapText="1"/>
    </xf>
    <xf numFmtId="49" fontId="13" fillId="0" borderId="18" xfId="5" applyNumberFormat="1" applyFont="1" applyBorder="1" applyAlignment="1" applyProtection="1">
      <alignment horizontal="left" vertical="center"/>
    </xf>
    <xf numFmtId="49" fontId="13" fillId="0" borderId="29" xfId="5" applyNumberFormat="1" applyFont="1" applyBorder="1" applyProtection="1">
      <alignment vertical="center"/>
    </xf>
    <xf numFmtId="49" fontId="13" fillId="0" borderId="62" xfId="5" applyNumberFormat="1" applyFont="1" applyBorder="1" applyProtection="1">
      <alignment vertical="center"/>
    </xf>
    <xf numFmtId="164" fontId="1" fillId="3" borderId="27" xfId="5" applyNumberFormat="1" applyFont="1" applyFill="1" applyBorder="1" applyAlignment="1" applyProtection="1">
      <alignment horizontal="right" vertical="center"/>
    </xf>
    <xf numFmtId="164" fontId="1" fillId="3" borderId="49" xfId="5" applyNumberFormat="1" applyFont="1" applyFill="1" applyBorder="1" applyAlignment="1" applyProtection="1">
      <alignment horizontal="right" vertical="center"/>
    </xf>
    <xf numFmtId="164" fontId="1" fillId="3" borderId="57" xfId="5" applyNumberFormat="1" applyFont="1" applyFill="1" applyBorder="1" applyAlignment="1" applyProtection="1">
      <alignment horizontal="right" vertical="center"/>
    </xf>
    <xf numFmtId="164" fontId="1" fillId="0" borderId="56" xfId="5" applyNumberFormat="1" applyFont="1" applyFill="1" applyBorder="1" applyAlignment="1" applyProtection="1">
      <alignment horizontal="right" vertical="center"/>
    </xf>
    <xf numFmtId="49" fontId="13" fillId="0" borderId="28" xfId="5" applyNumberFormat="1" applyFont="1" applyBorder="1" applyProtection="1">
      <alignment vertical="center"/>
    </xf>
    <xf numFmtId="49" fontId="13" fillId="0" borderId="21" xfId="5" applyNumberFormat="1" applyFont="1" applyBorder="1" applyProtection="1">
      <alignment vertical="center"/>
    </xf>
    <xf numFmtId="49" fontId="13" fillId="0" borderId="19" xfId="5" applyNumberFormat="1" applyFont="1" applyBorder="1" applyAlignment="1" applyProtection="1">
      <alignment horizontal="left" vertical="center"/>
    </xf>
    <xf numFmtId="164" fontId="1" fillId="3" borderId="83" xfId="5" applyNumberFormat="1" applyFont="1" applyFill="1" applyBorder="1" applyAlignment="1" applyProtection="1">
      <alignment horizontal="right" vertical="center"/>
    </xf>
    <xf numFmtId="49" fontId="13" fillId="0" borderId="20" xfId="5" applyNumberFormat="1" applyFont="1" applyBorder="1" applyProtection="1">
      <alignment vertical="center"/>
    </xf>
    <xf numFmtId="164" fontId="1" fillId="0" borderId="20" xfId="5" applyNumberFormat="1" applyFont="1" applyFill="1" applyBorder="1" applyAlignment="1" applyProtection="1">
      <alignment horizontal="right" vertical="center"/>
    </xf>
    <xf numFmtId="164" fontId="1" fillId="0" borderId="28" xfId="5" applyNumberFormat="1" applyFont="1" applyFill="1" applyBorder="1" applyAlignment="1" applyProtection="1">
      <alignment horizontal="right" vertical="center"/>
    </xf>
    <xf numFmtId="0" fontId="19" fillId="0" borderId="82" xfId="5" applyNumberFormat="1" applyBorder="1" applyProtection="1">
      <alignment vertical="center"/>
    </xf>
    <xf numFmtId="49" fontId="13" fillId="0" borderId="63" xfId="5" applyNumberFormat="1" applyFont="1" applyBorder="1" applyAlignment="1" applyProtection="1">
      <alignment horizontal="left" vertical="center"/>
    </xf>
    <xf numFmtId="0" fontId="3" fillId="0" borderId="20" xfId="0" applyFont="1" applyBorder="1" applyProtection="1">
      <alignment vertical="center"/>
    </xf>
    <xf numFmtId="0" fontId="3" fillId="0" borderId="20" xfId="5" applyFont="1" applyFill="1" applyBorder="1" applyProtection="1">
      <alignment vertical="center"/>
    </xf>
    <xf numFmtId="164" fontId="12" fillId="0" borderId="20" xfId="5" applyNumberFormat="1" applyFont="1" applyFill="1" applyBorder="1" applyAlignment="1" applyProtection="1">
      <alignment horizontal="right" vertical="center"/>
    </xf>
    <xf numFmtId="164" fontId="1" fillId="0" borderId="81" xfId="5" applyNumberFormat="1" applyFont="1" applyFill="1" applyBorder="1" applyAlignment="1" applyProtection="1">
      <alignment horizontal="right" vertical="center"/>
    </xf>
    <xf numFmtId="0" fontId="19" fillId="0" borderId="18" xfId="5" applyNumberForma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19" fillId="0" borderId="23" xfId="5" applyNumberFormat="1" applyBorder="1" applyProtection="1">
      <alignment vertical="center"/>
    </xf>
    <xf numFmtId="0" fontId="19" fillId="0" borderId="19" xfId="5" applyNumberForma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19" fillId="0" borderId="25" xfId="5" applyNumberFormat="1" applyBorder="1" applyProtection="1">
      <alignment vertical="center"/>
    </xf>
    <xf numFmtId="0" fontId="19" fillId="0" borderId="26" xfId="5" applyNumberFormat="1" applyBorder="1" applyProtection="1">
      <alignment vertical="center"/>
    </xf>
    <xf numFmtId="49" fontId="21" fillId="7" borderId="10" xfId="0" applyNumberFormat="1" applyFont="1" applyFill="1" applyBorder="1" applyAlignment="1" applyProtection="1">
      <alignment horizontal="left" vertical="center"/>
    </xf>
    <xf numFmtId="49" fontId="21" fillId="7" borderId="31" xfId="0" applyNumberFormat="1" applyFont="1" applyFill="1" applyBorder="1" applyAlignment="1" applyProtection="1">
      <alignment horizontal="left" vertical="center"/>
    </xf>
    <xf numFmtId="0" fontId="19" fillId="0" borderId="29" xfId="5" applyNumberFormat="1" applyBorder="1" applyProtection="1">
      <alignment vertical="center"/>
    </xf>
    <xf numFmtId="0" fontId="19" fillId="0" borderId="28" xfId="5" applyNumberFormat="1" applyBorder="1" applyProtection="1">
      <alignment vertical="center"/>
    </xf>
    <xf numFmtId="0" fontId="19" fillId="0" borderId="62" xfId="5" applyNumberFormat="1" applyBorder="1" applyProtection="1">
      <alignment vertical="center"/>
    </xf>
    <xf numFmtId="0" fontId="3" fillId="3" borderId="10" xfId="0" applyFont="1" applyFill="1" applyBorder="1" applyProtection="1">
      <alignment vertical="center"/>
    </xf>
    <xf numFmtId="49" fontId="0" fillId="3" borderId="10" xfId="0" applyNumberFormat="1" applyFill="1" applyBorder="1" applyProtection="1">
      <alignment vertical="center"/>
    </xf>
    <xf numFmtId="38" fontId="3" fillId="9" borderId="23" xfId="2" applyFont="1" applyFill="1" applyBorder="1">
      <alignment vertical="center"/>
    </xf>
    <xf numFmtId="38" fontId="3" fillId="9" borderId="32" xfId="2" applyFont="1" applyFill="1" applyBorder="1">
      <alignment vertical="center"/>
    </xf>
    <xf numFmtId="49" fontId="8" fillId="9" borderId="24" xfId="1" applyNumberFormat="1" applyFont="1" applyFill="1" applyBorder="1">
      <alignment vertical="center"/>
    </xf>
    <xf numFmtId="0" fontId="8" fillId="9" borderId="25" xfId="1" applyFont="1" applyFill="1" applyBorder="1">
      <alignment vertical="center"/>
    </xf>
    <xf numFmtId="0" fontId="8" fillId="9" borderId="25" xfId="1" applyFont="1" applyFill="1" applyBorder="1" applyAlignment="1">
      <alignment horizontal="center" vertical="center" wrapText="1"/>
    </xf>
    <xf numFmtId="38" fontId="3" fillId="3" borderId="18" xfId="2" applyFont="1" applyFill="1" applyBorder="1" applyProtection="1">
      <alignment vertical="center"/>
    </xf>
    <xf numFmtId="38" fontId="3" fillId="9" borderId="23" xfId="2" applyFont="1" applyFill="1" applyBorder="1" applyProtection="1">
      <alignment vertical="center"/>
    </xf>
    <xf numFmtId="38" fontId="3" fillId="3" borderId="32" xfId="2" applyFont="1" applyFill="1" applyBorder="1" applyProtection="1">
      <alignment vertical="center"/>
    </xf>
    <xf numFmtId="38" fontId="3" fillId="9" borderId="32" xfId="2" applyFont="1" applyFill="1" applyBorder="1" applyProtection="1">
      <alignment vertical="center"/>
    </xf>
    <xf numFmtId="0" fontId="8" fillId="0" borderId="10" xfId="1" applyFont="1" applyProtection="1">
      <alignment vertical="center"/>
      <protection locked="0"/>
    </xf>
    <xf numFmtId="38" fontId="3" fillId="0" borderId="10" xfId="2" applyFont="1" applyProtection="1">
      <alignment vertical="center"/>
      <protection locked="0"/>
    </xf>
    <xf numFmtId="38" fontId="3" fillId="0" borderId="23" xfId="2" applyFont="1" applyFill="1" applyBorder="1" applyProtection="1">
      <alignment vertical="center"/>
      <protection locked="0"/>
    </xf>
    <xf numFmtId="38" fontId="3" fillId="0" borderId="23" xfId="2" applyFont="1" applyBorder="1" applyProtection="1">
      <alignment vertical="center"/>
      <protection locked="0"/>
    </xf>
    <xf numFmtId="38" fontId="3" fillId="0" borderId="18" xfId="2" applyFont="1" applyBorder="1" applyProtection="1">
      <alignment vertical="center"/>
      <protection locked="0"/>
    </xf>
    <xf numFmtId="41" fontId="8" fillId="0" borderId="10" xfId="4" applyFont="1" applyBorder="1" applyAlignment="1" applyProtection="1">
      <alignment vertical="center"/>
      <protection locked="0"/>
    </xf>
    <xf numFmtId="38" fontId="3" fillId="0" borderId="10" xfId="2" applyFont="1" applyBorder="1" applyProtection="1">
      <alignment vertical="center"/>
      <protection locked="0"/>
    </xf>
    <xf numFmtId="164" fontId="3" fillId="0" borderId="11" xfId="0" applyNumberFormat="1" applyFont="1" applyBorder="1" applyProtection="1">
      <alignment vertical="center"/>
      <protection locked="0"/>
    </xf>
    <xf numFmtId="164" fontId="3" fillId="0" borderId="38" xfId="0" applyNumberFormat="1" applyFont="1" applyBorder="1" applyProtection="1">
      <alignment vertical="center"/>
      <protection locked="0"/>
    </xf>
    <xf numFmtId="164" fontId="3" fillId="0" borderId="5" xfId="0" applyNumberFormat="1" applyFont="1" applyBorder="1" applyProtection="1">
      <alignment vertical="center"/>
      <protection locked="0"/>
    </xf>
    <xf numFmtId="164" fontId="3" fillId="0" borderId="6" xfId="0" applyNumberFormat="1" applyFont="1" applyBorder="1" applyProtection="1">
      <alignment vertical="center"/>
      <protection locked="0"/>
    </xf>
    <xf numFmtId="0" fontId="8" fillId="8" borderId="25" xfId="1" applyFont="1" applyFill="1" applyBorder="1" applyAlignment="1" applyProtection="1">
      <alignment horizontal="center" vertical="center" wrapText="1"/>
      <protection locked="0"/>
    </xf>
    <xf numFmtId="0" fontId="8" fillId="6" borderId="25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Border="1">
      <alignment vertical="center"/>
    </xf>
    <xf numFmtId="41" fontId="8" fillId="0" borderId="10" xfId="4" applyFont="1" applyBorder="1" applyAlignment="1" applyProtection="1">
      <alignment horizontal="right" vertical="center"/>
      <protection locked="0"/>
    </xf>
    <xf numFmtId="0" fontId="8" fillId="0" borderId="10" xfId="1" applyFont="1" applyAlignment="1">
      <alignment horizontal="left" vertical="center"/>
    </xf>
    <xf numFmtId="49" fontId="2" fillId="2" borderId="12" xfId="0" applyNumberFormat="1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2" xfId="0" applyBorder="1" applyProtection="1">
      <alignment vertical="center"/>
    </xf>
    <xf numFmtId="49" fontId="0" fillId="2" borderId="13" xfId="0" applyNumberFormat="1" applyFill="1" applyBorder="1" applyAlignment="1" applyProtection="1">
      <alignment horizontal="right" vertical="center"/>
    </xf>
    <xf numFmtId="0" fontId="0" fillId="2" borderId="14" xfId="0" applyFill="1" applyBorder="1" applyProtection="1">
      <alignment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/>
    </xf>
    <xf numFmtId="0" fontId="0" fillId="3" borderId="50" xfId="0" applyFill="1" applyBorder="1" applyProtection="1">
      <alignment vertical="center"/>
    </xf>
    <xf numFmtId="41" fontId="0" fillId="3" borderId="51" xfId="4" applyFont="1" applyFill="1" applyBorder="1" applyAlignment="1" applyProtection="1">
      <alignment horizontal="right" vertical="center"/>
    </xf>
    <xf numFmtId="41" fontId="0" fillId="3" borderId="52" xfId="4" applyFont="1" applyFill="1" applyBorder="1" applyAlignment="1" applyProtection="1">
      <alignment horizontal="right" vertical="center"/>
    </xf>
    <xf numFmtId="41" fontId="0" fillId="3" borderId="55" xfId="4" applyFont="1" applyFill="1" applyBorder="1" applyAlignment="1" applyProtection="1">
      <alignment horizontal="right" vertical="center"/>
    </xf>
    <xf numFmtId="41" fontId="0" fillId="3" borderId="50" xfId="4" applyFont="1" applyFill="1" applyBorder="1" applyAlignment="1" applyProtection="1">
      <alignment horizontal="right" vertical="center"/>
    </xf>
    <xf numFmtId="41" fontId="0" fillId="4" borderId="17" xfId="4" applyFont="1" applyFill="1" applyBorder="1" applyAlignment="1" applyProtection="1">
      <alignment vertical="center"/>
    </xf>
    <xf numFmtId="0" fontId="3" fillId="3" borderId="12" xfId="0" applyFont="1" applyFill="1" applyBorder="1" applyProtection="1">
      <alignment vertical="center"/>
    </xf>
    <xf numFmtId="164" fontId="0" fillId="3" borderId="17" xfId="0" applyNumberFormat="1" applyFill="1" applyBorder="1" applyProtection="1">
      <alignment vertical="center"/>
    </xf>
    <xf numFmtId="164" fontId="0" fillId="3" borderId="11" xfId="0" applyNumberFormat="1" applyFill="1" applyBorder="1" applyProtection="1">
      <alignment vertical="center"/>
    </xf>
    <xf numFmtId="164" fontId="0" fillId="3" borderId="38" xfId="0" applyNumberFormat="1" applyFill="1" applyBorder="1" applyProtection="1">
      <alignment vertical="center"/>
    </xf>
    <xf numFmtId="164" fontId="0" fillId="3" borderId="16" xfId="0" applyNumberFormat="1" applyFill="1" applyBorder="1" applyProtection="1">
      <alignment vertical="center"/>
    </xf>
    <xf numFmtId="41" fontId="3" fillId="0" borderId="35" xfId="5" applyNumberFormat="1" applyFont="1" applyFill="1" applyBorder="1" applyProtection="1">
      <alignment vertical="center"/>
    </xf>
    <xf numFmtId="41" fontId="1" fillId="0" borderId="29" xfId="4" applyFont="1" applyBorder="1" applyAlignment="1" applyProtection="1">
      <alignment vertical="center"/>
    </xf>
    <xf numFmtId="0" fontId="1" fillId="0" borderId="32" xfId="5" applyFont="1" applyBorder="1" applyProtection="1">
      <alignment vertical="center"/>
    </xf>
    <xf numFmtId="0" fontId="1" fillId="0" borderId="10" xfId="5" applyFont="1" applyBorder="1" applyAlignment="1" applyProtection="1">
      <alignment horizontal="left" vertical="center"/>
    </xf>
    <xf numFmtId="0" fontId="1" fillId="0" borderId="10" xfId="5" applyNumberFormat="1" applyFont="1" applyBorder="1" applyAlignment="1" applyProtection="1">
      <alignment horizontal="left" vertical="center"/>
    </xf>
    <xf numFmtId="0" fontId="1" fillId="0" borderId="24" xfId="5" applyFont="1" applyBorder="1" applyAlignment="1" applyProtection="1">
      <alignment horizontal="left" vertical="center"/>
    </xf>
    <xf numFmtId="0" fontId="3" fillId="0" borderId="26" xfId="5" applyFont="1" applyBorder="1" applyProtection="1">
      <alignment vertical="center"/>
    </xf>
    <xf numFmtId="0" fontId="1" fillId="0" borderId="10" xfId="5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71" xfId="5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vertical="top"/>
    </xf>
    <xf numFmtId="0" fontId="15" fillId="0" borderId="28" xfId="5" applyFont="1" applyBorder="1" applyProtection="1">
      <alignment vertical="center"/>
    </xf>
    <xf numFmtId="0" fontId="15" fillId="0" borderId="62" xfId="5" applyFont="1" applyBorder="1" applyProtection="1">
      <alignment vertical="center"/>
    </xf>
    <xf numFmtId="49" fontId="1" fillId="2" borderId="10" xfId="0" applyNumberFormat="1" applyFont="1" applyFill="1" applyBorder="1" applyAlignment="1" applyProtection="1">
      <alignment horizontal="left" vertical="center"/>
    </xf>
    <xf numFmtId="0" fontId="19" fillId="0" borderId="21" xfId="5" applyNumberFormat="1" applyBorder="1">
      <alignment vertical="center"/>
    </xf>
    <xf numFmtId="0" fontId="19" fillId="0" borderId="25" xfId="5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8" xfId="5" applyFont="1" applyBorder="1">
      <alignment vertical="center"/>
    </xf>
    <xf numFmtId="0" fontId="15" fillId="0" borderId="62" xfId="5" applyFont="1" applyBorder="1">
      <alignment vertical="center"/>
    </xf>
    <xf numFmtId="0" fontId="19" fillId="0" borderId="22" xfId="5" applyNumberFormat="1" applyBorder="1">
      <alignment vertical="center"/>
    </xf>
    <xf numFmtId="0" fontId="1" fillId="0" borderId="10" xfId="5" applyFont="1" applyBorder="1" applyAlignment="1" applyProtection="1">
      <alignment horizontal="right" vertical="center"/>
    </xf>
    <xf numFmtId="0" fontId="19" fillId="0" borderId="29" xfId="5" applyBorder="1">
      <alignment vertical="center"/>
    </xf>
    <xf numFmtId="0" fontId="18" fillId="0" borderId="29" xfId="5" applyFont="1" applyBorder="1" applyProtection="1">
      <alignment vertical="center"/>
      <protection locked="0"/>
    </xf>
    <xf numFmtId="0" fontId="0" fillId="0" borderId="10" xfId="0" applyNumberFormat="1" applyBorder="1">
      <alignment vertical="center"/>
    </xf>
    <xf numFmtId="0" fontId="22" fillId="10" borderId="23" xfId="0" applyNumberFormat="1" applyFont="1" applyFill="1" applyBorder="1" applyAlignment="1">
      <alignment vertical="center" wrapText="1"/>
    </xf>
    <xf numFmtId="41" fontId="0" fillId="10" borderId="32" xfId="0" applyNumberFormat="1" applyFill="1" applyBorder="1">
      <alignment vertical="center"/>
    </xf>
    <xf numFmtId="41" fontId="0" fillId="10" borderId="62" xfId="0" applyNumberFormat="1" applyFill="1" applyBorder="1">
      <alignment vertical="center"/>
    </xf>
    <xf numFmtId="0" fontId="3" fillId="3" borderId="86" xfId="0" applyFont="1" applyFill="1" applyBorder="1" applyProtection="1">
      <alignment vertical="center"/>
    </xf>
    <xf numFmtId="164" fontId="0" fillId="3" borderId="87" xfId="0" applyNumberFormat="1" applyFill="1" applyBorder="1" applyProtection="1">
      <alignment vertical="center"/>
    </xf>
    <xf numFmtId="164" fontId="0" fillId="3" borderId="2" xfId="0" applyNumberFormat="1" applyFill="1" applyBorder="1" applyProtection="1">
      <alignment vertical="center"/>
    </xf>
    <xf numFmtId="164" fontId="0" fillId="3" borderId="3" xfId="0" applyNumberFormat="1" applyFill="1" applyBorder="1" applyProtection="1">
      <alignment vertical="center"/>
    </xf>
    <xf numFmtId="164" fontId="0" fillId="3" borderId="86" xfId="0" applyNumberFormat="1" applyFill="1" applyBorder="1" applyProtection="1">
      <alignment vertical="center"/>
    </xf>
    <xf numFmtId="164" fontId="0" fillId="4" borderId="88" xfId="0" applyNumberFormat="1" applyFill="1" applyBorder="1" applyProtection="1">
      <alignment vertical="center"/>
    </xf>
    <xf numFmtId="164" fontId="0" fillId="4" borderId="89" xfId="0" applyNumberFormat="1" applyFill="1" applyBorder="1" applyProtection="1">
      <alignment vertical="center"/>
    </xf>
    <xf numFmtId="164" fontId="0" fillId="4" borderId="90" xfId="0" applyNumberFormat="1" applyFill="1" applyBorder="1" applyProtection="1">
      <alignment vertical="center"/>
    </xf>
    <xf numFmtId="164" fontId="0" fillId="4" borderId="91" xfId="0" applyNumberFormat="1" applyFill="1" applyBorder="1" applyProtection="1">
      <alignment vertical="center"/>
    </xf>
    <xf numFmtId="0" fontId="3" fillId="4" borderId="92" xfId="0" applyFont="1" applyFill="1" applyBorder="1" applyProtection="1">
      <alignment vertical="center"/>
    </xf>
    <xf numFmtId="164" fontId="3" fillId="4" borderId="91" xfId="0" applyNumberFormat="1" applyFont="1" applyFill="1" applyBorder="1" applyProtection="1">
      <alignment vertical="center"/>
    </xf>
    <xf numFmtId="164" fontId="3" fillId="4" borderId="93" xfId="0" applyNumberFormat="1" applyFont="1" applyFill="1" applyBorder="1" applyProtection="1">
      <alignment vertical="center"/>
    </xf>
    <xf numFmtId="0" fontId="3" fillId="3" borderId="85" xfId="0" applyFont="1" applyFill="1" applyBorder="1" applyProtection="1">
      <alignment vertical="center"/>
    </xf>
    <xf numFmtId="164" fontId="0" fillId="3" borderId="88" xfId="0" applyNumberFormat="1" applyFill="1" applyBorder="1" applyProtection="1">
      <alignment vertical="center"/>
    </xf>
    <xf numFmtId="164" fontId="0" fillId="3" borderId="89" xfId="0" applyNumberFormat="1" applyFill="1" applyBorder="1" applyProtection="1">
      <alignment vertical="center"/>
    </xf>
    <xf numFmtId="164" fontId="0" fillId="3" borderId="90" xfId="0" applyNumberFormat="1" applyFill="1" applyBorder="1" applyProtection="1">
      <alignment vertical="center"/>
    </xf>
    <xf numFmtId="164" fontId="0" fillId="3" borderId="91" xfId="0" applyNumberFormat="1" applyFill="1" applyBorder="1" applyProtection="1">
      <alignment vertical="center"/>
    </xf>
    <xf numFmtId="0" fontId="3" fillId="4" borderId="50" xfId="0" applyFont="1" applyFill="1" applyBorder="1" applyProtection="1">
      <alignment vertical="center"/>
    </xf>
    <xf numFmtId="164" fontId="1" fillId="3" borderId="20" xfId="5" applyNumberFormat="1" applyFont="1" applyFill="1" applyBorder="1" applyAlignment="1" applyProtection="1">
      <alignment horizontal="right" vertical="center"/>
    </xf>
    <xf numFmtId="164" fontId="1" fillId="3" borderId="29" xfId="5" applyNumberFormat="1" applyFont="1" applyFill="1" applyBorder="1" applyAlignment="1" applyProtection="1">
      <alignment horizontal="right" vertical="center"/>
    </xf>
    <xf numFmtId="164" fontId="1" fillId="3" borderId="94" xfId="5" applyNumberFormat="1" applyFont="1" applyFill="1" applyBorder="1" applyAlignment="1" applyProtection="1">
      <alignment horizontal="right" vertical="center"/>
    </xf>
    <xf numFmtId="0" fontId="19" fillId="0" borderId="22" xfId="5" applyNumberFormat="1" applyBorder="1" applyProtection="1">
      <alignment vertical="center"/>
    </xf>
    <xf numFmtId="0" fontId="23" fillId="0" borderId="10" xfId="5" applyNumberFormat="1" applyFont="1" applyBorder="1" applyProtection="1">
      <alignment vertical="center"/>
    </xf>
    <xf numFmtId="0" fontId="8" fillId="0" borderId="10" xfId="1" applyFont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49" fontId="3" fillId="0" borderId="11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49" fontId="13" fillId="2" borderId="59" xfId="5" applyNumberFormat="1" applyFont="1" applyFill="1" applyBorder="1" applyAlignment="1" applyProtection="1">
      <alignment horizontal="left" vertical="center" wrapText="1"/>
    </xf>
    <xf numFmtId="0" fontId="20" fillId="0" borderId="10" xfId="5" applyNumberFormat="1" applyFont="1" applyFill="1" applyAlignment="1" applyProtection="1">
      <alignment horizontal="right" vertical="center" indent="1"/>
    </xf>
    <xf numFmtId="0" fontId="20" fillId="0" borderId="10" xfId="5" applyNumberFormat="1" applyFont="1" applyAlignment="1" applyProtection="1">
      <alignment horizontal="right" vertical="center" indent="1"/>
    </xf>
    <xf numFmtId="0" fontId="13" fillId="0" borderId="32" xfId="5" applyFont="1" applyBorder="1" applyProtection="1">
      <alignment vertical="center"/>
    </xf>
    <xf numFmtId="0" fontId="13" fillId="0" borderId="63" xfId="5" applyFont="1" applyBorder="1" applyProtection="1">
      <alignment vertical="center"/>
    </xf>
    <xf numFmtId="0" fontId="2" fillId="0" borderId="18" xfId="5" applyFont="1" applyBorder="1" applyProtection="1">
      <alignment vertical="center"/>
    </xf>
    <xf numFmtId="0" fontId="2" fillId="0" borderId="61" xfId="5" applyFont="1" applyBorder="1" applyAlignment="1" applyProtection="1">
      <alignment horizontal="left" vertical="center"/>
    </xf>
    <xf numFmtId="49" fontId="1" fillId="0" borderId="20" xfId="5" applyNumberFormat="1" applyFont="1" applyBorder="1" applyProtection="1">
      <alignment vertical="center"/>
    </xf>
    <xf numFmtId="0" fontId="2" fillId="0" borderId="18" xfId="5" applyNumberFormat="1" applyFont="1" applyBorder="1" applyProtection="1">
      <alignment vertical="center"/>
    </xf>
    <xf numFmtId="0" fontId="2" fillId="0" borderId="32" xfId="5" applyNumberFormat="1" applyFont="1" applyBorder="1" applyProtection="1">
      <alignment vertical="center"/>
    </xf>
    <xf numFmtId="0" fontId="13" fillId="0" borderId="32" xfId="5" applyNumberFormat="1" applyFont="1" applyBorder="1" applyAlignment="1" applyProtection="1">
      <alignment horizontal="left" vertical="center" wrapText="1"/>
    </xf>
    <xf numFmtId="0" fontId="13" fillId="0" borderId="63" xfId="5" applyNumberFormat="1" applyFont="1" applyBorder="1">
      <alignment vertical="center"/>
    </xf>
    <xf numFmtId="49" fontId="3" fillId="3" borderId="10" xfId="0" applyNumberFormat="1" applyFont="1" applyFill="1" applyBorder="1">
      <alignment vertical="center"/>
    </xf>
    <xf numFmtId="49" fontId="3" fillId="3" borderId="10" xfId="0" applyNumberFormat="1" applyFont="1" applyFill="1" applyBorder="1" applyProtection="1">
      <alignment vertical="center"/>
    </xf>
    <xf numFmtId="0" fontId="3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32" xfId="0" applyFont="1" applyBorder="1" applyAlignment="1">
      <alignment vertical="top" wrapText="1"/>
    </xf>
    <xf numFmtId="0" fontId="3" fillId="0" borderId="32" xfId="0" applyFont="1" applyBorder="1" applyAlignment="1" applyProtection="1">
      <alignment vertical="top" wrapText="1"/>
      <protection locked="0"/>
    </xf>
    <xf numFmtId="0" fontId="20" fillId="0" borderId="10" xfId="5" applyNumberFormat="1" applyFont="1" applyFill="1" applyAlignment="1">
      <alignment horizontal="right" vertical="center" indent="1"/>
    </xf>
    <xf numFmtId="0" fontId="20" fillId="0" borderId="10" xfId="5" applyNumberFormat="1" applyFont="1" applyAlignment="1">
      <alignment horizontal="right" vertical="center" indent="1"/>
    </xf>
    <xf numFmtId="0" fontId="13" fillId="0" borderId="32" xfId="5" applyFont="1" applyBorder="1">
      <alignment vertical="center"/>
    </xf>
    <xf numFmtId="0" fontId="13" fillId="0" borderId="63" xfId="5" applyFont="1" applyBorder="1">
      <alignment vertical="center"/>
    </xf>
    <xf numFmtId="0" fontId="1" fillId="0" borderId="10" xfId="5" applyFont="1" applyBorder="1">
      <alignment vertical="center"/>
    </xf>
    <xf numFmtId="0" fontId="2" fillId="0" borderId="61" xfId="5" applyFont="1" applyBorder="1" applyAlignment="1">
      <alignment horizontal="left" vertical="center"/>
    </xf>
    <xf numFmtId="49" fontId="1" fillId="0" borderId="20" xfId="5" applyNumberFormat="1" applyFont="1" applyBorder="1">
      <alignment vertical="center"/>
    </xf>
    <xf numFmtId="0" fontId="2" fillId="0" borderId="18" xfId="5" applyNumberFormat="1" applyFont="1" applyBorder="1">
      <alignment vertical="center"/>
    </xf>
    <xf numFmtId="0" fontId="2" fillId="0" borderId="32" xfId="5" applyNumberFormat="1" applyFont="1" applyBorder="1">
      <alignment vertical="center"/>
    </xf>
    <xf numFmtId="0" fontId="2" fillId="0" borderId="63" xfId="5" applyNumberFormat="1" applyFont="1" applyBorder="1">
      <alignment vertical="center"/>
    </xf>
    <xf numFmtId="0" fontId="13" fillId="0" borderId="32" xfId="5" applyNumberFormat="1" applyFont="1" applyBorder="1" applyAlignment="1">
      <alignment horizontal="left" vertical="center" wrapText="1"/>
    </xf>
    <xf numFmtId="0" fontId="2" fillId="0" borderId="32" xfId="5" applyNumberFormat="1" applyFont="1" applyBorder="1" applyAlignment="1">
      <alignment vertical="top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41" fontId="0" fillId="0" borderId="0" xfId="4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" fillId="0" borderId="10" xfId="5" applyNumberFormat="1" applyFont="1">
      <alignment vertical="center"/>
    </xf>
    <xf numFmtId="38" fontId="0" fillId="0" borderId="0" xfId="0" applyNumberFormat="1">
      <alignment vertical="center"/>
    </xf>
    <xf numFmtId="0" fontId="27" fillId="0" borderId="0" xfId="0" applyFont="1">
      <alignment vertical="center"/>
    </xf>
    <xf numFmtId="41" fontId="0" fillId="11" borderId="0" xfId="4" applyFont="1" applyFill="1" applyAlignment="1">
      <alignment vertical="center"/>
    </xf>
    <xf numFmtId="0" fontId="26" fillId="4" borderId="0" xfId="0" applyFont="1" applyFill="1">
      <alignment vertical="center"/>
    </xf>
    <xf numFmtId="41" fontId="0" fillId="12" borderId="0" xfId="4" applyFont="1" applyFill="1" applyAlignment="1">
      <alignment horizontal="right" vertical="center"/>
    </xf>
    <xf numFmtId="41" fontId="0" fillId="0" borderId="0" xfId="4" applyFont="1" applyFill="1" applyAlignment="1">
      <alignment horizontal="right" vertical="center"/>
    </xf>
    <xf numFmtId="0" fontId="0" fillId="0" borderId="95" xfId="0" applyBorder="1">
      <alignment vertical="center"/>
    </xf>
    <xf numFmtId="0" fontId="3" fillId="0" borderId="0" xfId="0" applyFont="1" applyAlignment="1">
      <alignment horizontal="right" vertical="center"/>
    </xf>
    <xf numFmtId="0" fontId="2" fillId="4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5" fillId="4" borderId="20" xfId="0" applyFont="1" applyFill="1" applyBorder="1">
      <alignment vertical="center"/>
    </xf>
    <xf numFmtId="41" fontId="0" fillId="11" borderId="20" xfId="4" applyFont="1" applyFill="1" applyBorder="1" applyAlignment="1">
      <alignment horizontal="right" vertical="center"/>
    </xf>
    <xf numFmtId="0" fontId="19" fillId="0" borderId="29" xfId="5" applyBorder="1" applyAlignment="1" applyProtection="1">
      <alignment horizontal="left" vertical="center"/>
      <protection locked="0"/>
    </xf>
    <xf numFmtId="0" fontId="19" fillId="0" borderId="28" xfId="5" applyBorder="1" applyAlignment="1" applyProtection="1">
      <alignment horizontal="left" vertical="center"/>
      <protection locked="0"/>
    </xf>
    <xf numFmtId="0" fontId="19" fillId="0" borderId="62" xfId="5" applyBorder="1" applyAlignment="1" applyProtection="1">
      <alignment horizontal="left" vertical="center"/>
      <protection locked="0"/>
    </xf>
    <xf numFmtId="49" fontId="21" fillId="7" borderId="29" xfId="0" applyNumberFormat="1" applyFont="1" applyFill="1" applyBorder="1" applyAlignment="1" applyProtection="1">
      <alignment horizontal="left" vertical="center"/>
      <protection locked="0"/>
    </xf>
    <xf numFmtId="49" fontId="21" fillId="7" borderId="28" xfId="0" applyNumberFormat="1" applyFont="1" applyFill="1" applyBorder="1" applyAlignment="1" applyProtection="1">
      <alignment horizontal="left" vertical="center"/>
      <protection locked="0"/>
    </xf>
    <xf numFmtId="49" fontId="21" fillId="7" borderId="62" xfId="0" applyNumberFormat="1" applyFont="1" applyFill="1" applyBorder="1" applyAlignment="1" applyProtection="1">
      <alignment horizontal="left" vertical="center"/>
      <protection locked="0"/>
    </xf>
    <xf numFmtId="49" fontId="15" fillId="0" borderId="1" xfId="5" applyNumberFormat="1" applyFont="1" applyBorder="1" applyAlignment="1" applyProtection="1">
      <alignment horizontal="center" vertical="center" wrapText="1"/>
    </xf>
    <xf numFmtId="0" fontId="15" fillId="0" borderId="2" xfId="5" applyFont="1" applyBorder="1" applyProtection="1">
      <alignment vertical="center"/>
    </xf>
    <xf numFmtId="0" fontId="15" fillId="0" borderId="3" xfId="5" applyFont="1" applyBorder="1" applyProtection="1">
      <alignment vertical="center"/>
    </xf>
    <xf numFmtId="0" fontId="15" fillId="0" borderId="4" xfId="5" applyFont="1" applyBorder="1" applyProtection="1">
      <alignment vertical="center"/>
    </xf>
    <xf numFmtId="0" fontId="15" fillId="0" borderId="5" xfId="5" applyFont="1" applyBorder="1" applyProtection="1">
      <alignment vertical="center"/>
    </xf>
    <xf numFmtId="0" fontId="15" fillId="0" borderId="6" xfId="5" applyFont="1" applyBorder="1" applyProtection="1">
      <alignment vertical="center"/>
    </xf>
    <xf numFmtId="0" fontId="15" fillId="0" borderId="39" xfId="5" applyFont="1" applyBorder="1" applyProtection="1">
      <alignment vertical="center"/>
    </xf>
    <xf numFmtId="0" fontId="15" fillId="0" borderId="40" xfId="5" applyFont="1" applyBorder="1" applyProtection="1">
      <alignment vertical="center"/>
    </xf>
    <xf numFmtId="0" fontId="15" fillId="0" borderId="41" xfId="5" applyFont="1" applyBorder="1" applyProtection="1">
      <alignment vertical="center"/>
    </xf>
    <xf numFmtId="49" fontId="13" fillId="0" borderId="30" xfId="5" applyNumberFormat="1" applyFont="1" applyBorder="1" applyAlignment="1" applyProtection="1">
      <alignment horizontal="left" vertical="top" wrapText="1"/>
    </xf>
    <xf numFmtId="49" fontId="13" fillId="0" borderId="58" xfId="5" applyNumberFormat="1" applyFont="1" applyBorder="1" applyAlignment="1" applyProtection="1">
      <alignment horizontal="left" vertical="top" wrapText="1"/>
    </xf>
    <xf numFmtId="0" fontId="3" fillId="0" borderId="29" xfId="5" applyFont="1" applyBorder="1" applyAlignment="1" applyProtection="1">
      <alignment horizontal="left" vertical="center"/>
      <protection locked="0"/>
    </xf>
    <xf numFmtId="0" fontId="3" fillId="0" borderId="28" xfId="5" applyFont="1" applyBorder="1" applyAlignment="1" applyProtection="1">
      <alignment horizontal="left" vertical="center"/>
      <protection locked="0"/>
    </xf>
    <xf numFmtId="49" fontId="1" fillId="2" borderId="29" xfId="5" applyNumberFormat="1" applyFont="1" applyFill="1" applyBorder="1" applyAlignment="1" applyProtection="1">
      <alignment horizontal="left" vertical="center"/>
      <protection locked="0"/>
    </xf>
    <xf numFmtId="49" fontId="1" fillId="2" borderId="28" xfId="5" applyNumberFormat="1" applyFont="1" applyFill="1" applyBorder="1" applyAlignment="1" applyProtection="1">
      <alignment horizontal="left" vertical="center"/>
      <protection locked="0"/>
    </xf>
    <xf numFmtId="49" fontId="1" fillId="2" borderId="62" xfId="5" applyNumberFormat="1" applyFont="1" applyFill="1" applyBorder="1" applyAlignment="1" applyProtection="1">
      <alignment horizontal="left" vertical="center"/>
      <protection locked="0"/>
    </xf>
    <xf numFmtId="49" fontId="1" fillId="2" borderId="74" xfId="5" applyNumberFormat="1" applyFont="1" applyFill="1" applyBorder="1" applyAlignment="1" applyProtection="1">
      <alignment horizontal="left" vertical="center"/>
      <protection locked="0"/>
    </xf>
    <xf numFmtId="49" fontId="1" fillId="2" borderId="33" xfId="5" applyNumberFormat="1" applyFont="1" applyFill="1" applyBorder="1" applyAlignment="1" applyProtection="1">
      <alignment horizontal="left" vertical="center"/>
      <protection locked="0"/>
    </xf>
    <xf numFmtId="49" fontId="1" fillId="2" borderId="34" xfId="5" applyNumberFormat="1" applyFont="1" applyFill="1" applyBorder="1" applyAlignment="1" applyProtection="1">
      <alignment horizontal="left" vertical="center"/>
      <protection locked="0"/>
    </xf>
    <xf numFmtId="0" fontId="1" fillId="2" borderId="22" xfId="5" applyNumberFormat="1" applyFont="1" applyFill="1" applyBorder="1" applyAlignment="1" applyProtection="1">
      <alignment horizontal="left" vertical="center" wrapText="1"/>
      <protection locked="0"/>
    </xf>
    <xf numFmtId="0" fontId="1" fillId="2" borderId="10" xfId="5" applyNumberFormat="1" applyFont="1" applyFill="1" applyBorder="1" applyAlignment="1" applyProtection="1">
      <alignment horizontal="left" vertical="center" wrapText="1"/>
      <protection locked="0"/>
    </xf>
    <xf numFmtId="0" fontId="1" fillId="2" borderId="23" xfId="5" applyNumberFormat="1" applyFont="1" applyFill="1" applyBorder="1" applyAlignment="1" applyProtection="1">
      <alignment horizontal="left" vertical="center" wrapText="1"/>
      <protection locked="0"/>
    </xf>
    <xf numFmtId="49" fontId="1" fillId="2" borderId="72" xfId="5" applyNumberFormat="1" applyFont="1" applyFill="1" applyBorder="1" applyAlignment="1" applyProtection="1">
      <alignment horizontal="left" vertical="center"/>
      <protection locked="0"/>
    </xf>
    <xf numFmtId="49" fontId="1" fillId="2" borderId="42" xfId="5" applyNumberFormat="1" applyFont="1" applyFill="1" applyBorder="1" applyAlignment="1" applyProtection="1">
      <alignment horizontal="left" vertical="center"/>
      <protection locked="0"/>
    </xf>
    <xf numFmtId="49" fontId="1" fillId="2" borderId="45" xfId="5" applyNumberFormat="1" applyFont="1" applyFill="1" applyBorder="1" applyAlignment="1" applyProtection="1">
      <alignment horizontal="left" vertical="center"/>
      <protection locked="0"/>
    </xf>
    <xf numFmtId="49" fontId="1" fillId="2" borderId="22" xfId="5" applyNumberFormat="1" applyFont="1" applyFill="1" applyBorder="1" applyAlignment="1" applyProtection="1">
      <alignment horizontal="left" vertical="center"/>
      <protection locked="0"/>
    </xf>
    <xf numFmtId="49" fontId="1" fillId="2" borderId="10" xfId="5" applyNumberFormat="1" applyFont="1" applyFill="1" applyBorder="1" applyAlignment="1" applyProtection="1">
      <alignment horizontal="left" vertical="center"/>
      <protection locked="0"/>
    </xf>
    <xf numFmtId="49" fontId="1" fillId="2" borderId="23" xfId="5" applyNumberFormat="1" applyFont="1" applyFill="1" applyBorder="1" applyAlignment="1" applyProtection="1">
      <alignment horizontal="left" vertical="center"/>
      <protection locked="0"/>
    </xf>
    <xf numFmtId="49" fontId="15" fillId="0" borderId="1" xfId="5" applyNumberFormat="1" applyFont="1" applyBorder="1" applyAlignment="1">
      <alignment horizontal="center" vertical="center" wrapText="1"/>
    </xf>
    <xf numFmtId="0" fontId="15" fillId="0" borderId="2" xfId="5" applyFont="1" applyBorder="1">
      <alignment vertical="center"/>
    </xf>
    <xf numFmtId="0" fontId="15" fillId="0" borderId="3" xfId="5" applyFont="1" applyBorder="1">
      <alignment vertical="center"/>
    </xf>
    <xf numFmtId="0" fontId="15" fillId="0" borderId="4" xfId="5" applyFont="1" applyBorder="1">
      <alignment vertical="center"/>
    </xf>
    <xf numFmtId="0" fontId="15" fillId="0" borderId="5" xfId="5" applyFont="1" applyBorder="1">
      <alignment vertical="center"/>
    </xf>
    <xf numFmtId="0" fontId="15" fillId="0" borderId="6" xfId="5" applyFont="1" applyBorder="1">
      <alignment vertical="center"/>
    </xf>
    <xf numFmtId="0" fontId="15" fillId="0" borderId="39" xfId="5" applyFont="1" applyBorder="1">
      <alignment vertical="center"/>
    </xf>
    <xf numFmtId="0" fontId="15" fillId="0" borderId="40" xfId="5" applyFont="1" applyBorder="1">
      <alignment vertical="center"/>
    </xf>
    <xf numFmtId="0" fontId="15" fillId="0" borderId="41" xfId="5" applyFont="1" applyBorder="1">
      <alignment vertical="center"/>
    </xf>
    <xf numFmtId="49" fontId="1" fillId="2" borderId="29" xfId="5" applyNumberFormat="1" applyFont="1" applyFill="1" applyBorder="1" applyAlignment="1" applyProtection="1">
      <alignment horizontal="left" vertical="center"/>
    </xf>
    <xf numFmtId="0" fontId="1" fillId="2" borderId="28" xfId="5" applyNumberFormat="1" applyFont="1" applyFill="1" applyBorder="1" applyAlignment="1" applyProtection="1">
      <alignment horizontal="left" vertical="center"/>
    </xf>
    <xf numFmtId="0" fontId="1" fillId="2" borderId="62" xfId="5" applyNumberFormat="1" applyFont="1" applyFill="1" applyBorder="1" applyAlignment="1" applyProtection="1">
      <alignment horizontal="left" vertical="center"/>
    </xf>
    <xf numFmtId="0" fontId="1" fillId="2" borderId="22" xfId="5" applyNumberFormat="1" applyFont="1" applyFill="1" applyBorder="1" applyAlignment="1">
      <alignment horizontal="left" vertical="center" wrapText="1"/>
    </xf>
    <xf numFmtId="0" fontId="1" fillId="2" borderId="10" xfId="5" applyNumberFormat="1" applyFont="1" applyFill="1" applyBorder="1" applyAlignment="1">
      <alignment horizontal="left" vertical="center" wrapText="1"/>
    </xf>
    <xf numFmtId="0" fontId="1" fillId="2" borderId="23" xfId="5" applyNumberFormat="1" applyFont="1" applyFill="1" applyBorder="1" applyAlignment="1">
      <alignment horizontal="left" vertical="center" wrapText="1"/>
    </xf>
    <xf numFmtId="0" fontId="3" fillId="0" borderId="29" xfId="5" applyFont="1" applyBorder="1" applyAlignment="1" applyProtection="1">
      <alignment horizontal="left" vertical="center"/>
    </xf>
    <xf numFmtId="0" fontId="3" fillId="0" borderId="28" xfId="5" applyFont="1" applyBorder="1" applyAlignment="1" applyProtection="1">
      <alignment horizontal="left" vertical="center"/>
    </xf>
    <xf numFmtId="0" fontId="19" fillId="0" borderId="32" xfId="5" applyNumberFormat="1" applyBorder="1" applyAlignment="1">
      <alignment horizontal="left" vertical="top" wrapText="1"/>
    </xf>
    <xf numFmtId="49" fontId="13" fillId="0" borderId="30" xfId="5" applyNumberFormat="1" applyFont="1" applyBorder="1" applyAlignment="1">
      <alignment horizontal="left" vertical="top" wrapText="1"/>
    </xf>
    <xf numFmtId="49" fontId="13" fillId="0" borderId="58" xfId="5" applyNumberFormat="1" applyFont="1" applyBorder="1" applyAlignment="1">
      <alignment horizontal="left" vertical="top" wrapText="1"/>
    </xf>
    <xf numFmtId="49" fontId="13" fillId="0" borderId="80" xfId="5" applyNumberFormat="1" applyFont="1" applyBorder="1" applyAlignment="1">
      <alignment horizontal="left" vertical="top" wrapText="1"/>
    </xf>
    <xf numFmtId="49" fontId="1" fillId="2" borderId="72" xfId="5" applyNumberFormat="1" applyFont="1" applyFill="1" applyBorder="1" applyAlignment="1" applyProtection="1">
      <alignment horizontal="left" vertical="center"/>
    </xf>
    <xf numFmtId="0" fontId="1" fillId="2" borderId="42" xfId="5" applyNumberFormat="1" applyFont="1" applyFill="1" applyBorder="1" applyAlignment="1" applyProtection="1">
      <alignment horizontal="left" vertical="center"/>
    </xf>
    <xf numFmtId="0" fontId="1" fillId="2" borderId="45" xfId="5" applyNumberFormat="1" applyFont="1" applyFill="1" applyBorder="1" applyAlignment="1" applyProtection="1">
      <alignment horizontal="left" vertical="center"/>
    </xf>
    <xf numFmtId="49" fontId="1" fillId="2" borderId="22" xfId="5" applyNumberFormat="1" applyFont="1" applyFill="1" applyBorder="1" applyAlignment="1" applyProtection="1">
      <alignment horizontal="left" vertical="center"/>
    </xf>
    <xf numFmtId="0" fontId="1" fillId="2" borderId="10" xfId="5" applyNumberFormat="1" applyFont="1" applyFill="1" applyBorder="1" applyAlignment="1" applyProtection="1">
      <alignment horizontal="left" vertical="center"/>
    </xf>
    <xf numFmtId="0" fontId="1" fillId="2" borderId="23" xfId="5" applyNumberFormat="1" applyFont="1" applyFill="1" applyBorder="1" applyAlignment="1" applyProtection="1">
      <alignment horizontal="left" vertical="center"/>
    </xf>
    <xf numFmtId="49" fontId="21" fillId="7" borderId="29" xfId="0" applyNumberFormat="1" applyFont="1" applyFill="1" applyBorder="1" applyAlignment="1">
      <alignment horizontal="left" vertical="center"/>
    </xf>
    <xf numFmtId="0" fontId="21" fillId="7" borderId="28" xfId="0" applyNumberFormat="1" applyFont="1" applyFill="1" applyBorder="1" applyAlignment="1">
      <alignment horizontal="left" vertical="center"/>
    </xf>
    <xf numFmtId="0" fontId="21" fillId="7" borderId="62" xfId="0" applyNumberFormat="1" applyFont="1" applyFill="1" applyBorder="1" applyAlignment="1">
      <alignment horizontal="left" vertical="center"/>
    </xf>
    <xf numFmtId="0" fontId="19" fillId="0" borderId="29" xfId="5" applyBorder="1" applyAlignment="1">
      <alignment horizontal="left" vertical="center"/>
    </xf>
    <xf numFmtId="0" fontId="19" fillId="0" borderId="28" xfId="5" applyBorder="1" applyAlignment="1">
      <alignment horizontal="left" vertical="center"/>
    </xf>
    <xf numFmtId="0" fontId="19" fillId="0" borderId="62" xfId="5" applyBorder="1" applyAlignment="1">
      <alignment horizontal="left" vertical="center"/>
    </xf>
    <xf numFmtId="49" fontId="1" fillId="2" borderId="24" xfId="5" applyNumberFormat="1" applyFont="1" applyFill="1" applyBorder="1" applyAlignment="1" applyProtection="1">
      <alignment horizontal="left" vertical="center"/>
    </xf>
    <xf numFmtId="0" fontId="1" fillId="2" borderId="25" xfId="5" applyNumberFormat="1" applyFont="1" applyFill="1" applyBorder="1" applyAlignment="1" applyProtection="1">
      <alignment horizontal="left" vertical="center"/>
    </xf>
    <xf numFmtId="0" fontId="1" fillId="2" borderId="26" xfId="5" applyNumberFormat="1" applyFont="1" applyFill="1" applyBorder="1" applyAlignment="1" applyProtection="1">
      <alignment horizontal="left" vertical="center"/>
    </xf>
    <xf numFmtId="0" fontId="25" fillId="0" borderId="96" xfId="0" applyFont="1" applyBorder="1" applyProtection="1">
      <alignment vertical="center"/>
      <protection locked="0"/>
    </xf>
    <xf numFmtId="0" fontId="25" fillId="0" borderId="97" xfId="0" applyFont="1" applyBorder="1" applyProtection="1">
      <alignment vertical="center"/>
      <protection locked="0"/>
    </xf>
    <xf numFmtId="0" fontId="25" fillId="0" borderId="98" xfId="0" applyFont="1" applyBorder="1" applyProtection="1">
      <alignment vertical="center"/>
      <protection locked="0"/>
    </xf>
    <xf numFmtId="0" fontId="0" fillId="0" borderId="98" xfId="0" applyBorder="1" applyProtection="1">
      <alignment vertical="center"/>
      <protection locked="0"/>
    </xf>
    <xf numFmtId="0" fontId="0" fillId="0" borderId="99" xfId="0" applyBorder="1" applyProtection="1">
      <alignment vertical="center"/>
      <protection locked="0"/>
    </xf>
    <xf numFmtId="41" fontId="0" fillId="0" borderId="100" xfId="4" applyFont="1" applyBorder="1" applyAlignment="1" applyProtection="1">
      <alignment horizontal="right" vertical="center"/>
      <protection locked="0"/>
    </xf>
    <xf numFmtId="41" fontId="0" fillId="0" borderId="101" xfId="4" applyFont="1" applyBorder="1" applyAlignment="1" applyProtection="1">
      <alignment horizontal="right" vertical="center"/>
      <protection locked="0"/>
    </xf>
  </cellXfs>
  <cellStyles count="6">
    <cellStyle name="Comma [0]" xfId="4" builtinId="6"/>
    <cellStyle name="Comma [0] 2" xfId="2" xr:uid="{CABDA7FF-4E65-BE40-B597-AA9D6410E9F6}"/>
    <cellStyle name="Hyperlink" xfId="3" builtinId="8"/>
    <cellStyle name="Normal" xfId="0" builtinId="0"/>
    <cellStyle name="Normal 2" xfId="1" xr:uid="{82FE1CB3-609E-664D-9875-8DACE1B356EA}"/>
    <cellStyle name="Normal 3" xfId="5" xr:uid="{687C5B28-AB4B-3748-AAD1-4C9DD5486495}"/>
  </cellStyles>
  <dxfs count="13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40FF"/>
      <color rgb="FFFFFD78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124732</xdr:colOff>
      <xdr:row>18</xdr:row>
      <xdr:rowOff>204107</xdr:rowOff>
    </xdr:from>
    <xdr:ext cx="1372054" cy="64248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56F2C6-6E03-7243-B70B-4F2AE082E5E8}"/>
            </a:ext>
          </a:extLst>
        </xdr:cNvPr>
        <xdr:cNvSpPr txBox="1"/>
      </xdr:nvSpPr>
      <xdr:spPr>
        <a:xfrm>
          <a:off x="7097032" y="3252107"/>
          <a:ext cx="1372054" cy="642482"/>
        </a:xfrm>
        <a:prstGeom prst="rect">
          <a:avLst/>
        </a:prstGeom>
        <a:solidFill>
          <a:srgbClr val="FFFFE1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Calibri"/>
              <a:ea typeface="Calibri"/>
              <a:cs typeface="Calibri"/>
              <a:sym typeface="Calibri"/>
            </a:rPr>
            <a:t>不在の分担者の欄は空白のままにしておいてください。</a:t>
          </a: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ambu@u-chicago.edu" TargetMode="External"/><Relationship Id="rId2" Type="http://schemas.openxmlformats.org/officeDocument/2006/relationships/hyperlink" Target="mailto:tomonaga@edo-u.ac.jp" TargetMode="External"/><Relationship Id="rId1" Type="http://schemas.openxmlformats.org/officeDocument/2006/relationships/hyperlink" Target="mailto:yukawa@ausaka.ac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higiri@ausaka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A99-3F5C-EF4C-BF2D-EC665874209E}">
  <sheetPr>
    <pageSetUpPr fitToPage="1"/>
  </sheetPr>
  <dimension ref="A1:Q47"/>
  <sheetViews>
    <sheetView showGridLines="0" tabSelected="1" topLeftCell="A4" zoomScale="85" zoomScaleNormal="85" zoomScaleSheetLayoutView="112" zoomScalePageLayoutView="114" workbookViewId="0">
      <selection activeCell="J6" sqref="J6"/>
    </sheetView>
  </sheetViews>
  <sheetFormatPr baseColWidth="10" defaultColWidth="8.5703125" defaultRowHeight="20" customHeight="1"/>
  <cols>
    <col min="1" max="1" width="17.5703125" style="37" customWidth="1"/>
    <col min="2" max="2" width="10.42578125" style="37" customWidth="1"/>
    <col min="3" max="3" width="11" style="37" customWidth="1"/>
    <col min="4" max="8" width="9.42578125" style="37" customWidth="1"/>
    <col min="9" max="9" width="11.5703125" style="37" customWidth="1"/>
    <col min="10" max="10" width="8.5703125" style="37" customWidth="1"/>
    <col min="11" max="16384" width="8.5703125" style="37"/>
  </cols>
  <sheetData>
    <row r="1" spans="1:17" ht="18" customHeight="1">
      <c r="A1" s="126"/>
      <c r="B1" s="126"/>
      <c r="C1" s="126"/>
      <c r="D1" s="126"/>
      <c r="E1" s="126"/>
      <c r="F1" s="126"/>
      <c r="G1" s="126"/>
      <c r="H1" s="126"/>
      <c r="I1" s="302" t="s">
        <v>0</v>
      </c>
      <c r="J1" s="126"/>
      <c r="K1" s="126"/>
      <c r="L1" s="126"/>
      <c r="M1" s="126"/>
      <c r="N1" s="126"/>
    </row>
    <row r="2" spans="1:17" ht="19.25" customHeight="1">
      <c r="A2" s="126"/>
      <c r="B2" s="126"/>
      <c r="C2" s="126"/>
      <c r="D2" s="126"/>
      <c r="E2" s="126"/>
      <c r="F2" s="126"/>
      <c r="G2" s="126"/>
      <c r="H2" s="126"/>
      <c r="I2" s="303" t="s">
        <v>1</v>
      </c>
      <c r="J2" s="126"/>
      <c r="K2" s="126"/>
      <c r="L2" s="126"/>
      <c r="M2" s="126"/>
      <c r="N2" s="126"/>
    </row>
    <row r="3" spans="1:17" ht="19.25" customHeight="1">
      <c r="A3" s="356" t="s">
        <v>2</v>
      </c>
      <c r="B3" s="357"/>
      <c r="C3" s="357"/>
      <c r="D3" s="357"/>
      <c r="E3" s="357"/>
      <c r="F3" s="357"/>
      <c r="G3" s="357"/>
      <c r="H3" s="357"/>
      <c r="I3" s="358"/>
      <c r="J3" s="126"/>
      <c r="K3" s="126"/>
      <c r="L3" s="126"/>
      <c r="M3" s="126"/>
      <c r="N3" s="126"/>
    </row>
    <row r="4" spans="1:17" ht="8" customHeight="1">
      <c r="A4" s="359"/>
      <c r="B4" s="360"/>
      <c r="C4" s="360"/>
      <c r="D4" s="360"/>
      <c r="E4" s="360"/>
      <c r="F4" s="360"/>
      <c r="G4" s="360"/>
      <c r="H4" s="360"/>
      <c r="I4" s="361"/>
      <c r="J4" s="126"/>
      <c r="K4" s="126"/>
      <c r="L4" s="126"/>
      <c r="M4" s="126"/>
      <c r="N4" s="126"/>
    </row>
    <row r="5" spans="1:17" ht="41" customHeight="1">
      <c r="A5" s="362"/>
      <c r="B5" s="363"/>
      <c r="C5" s="363"/>
      <c r="D5" s="363"/>
      <c r="E5" s="363"/>
      <c r="F5" s="363"/>
      <c r="G5" s="363"/>
      <c r="H5" s="363"/>
      <c r="I5" s="364"/>
      <c r="J5" s="126"/>
      <c r="K5" s="126"/>
      <c r="L5" s="126"/>
      <c r="M5" s="126"/>
      <c r="N5" s="126"/>
    </row>
    <row r="6" spans="1:17" ht="23" customHeight="1">
      <c r="A6" s="304" t="s">
        <v>3</v>
      </c>
      <c r="B6" s="268" t="s">
        <v>4</v>
      </c>
      <c r="C6" s="258"/>
      <c r="D6" s="258"/>
      <c r="E6" s="258"/>
      <c r="F6" s="258"/>
      <c r="G6" s="258"/>
      <c r="H6" s="258"/>
      <c r="I6" s="259"/>
      <c r="J6" s="126"/>
      <c r="K6" s="126"/>
      <c r="L6" s="126"/>
      <c r="M6" s="126"/>
      <c r="N6" s="126"/>
    </row>
    <row r="7" spans="1:17" ht="20" customHeight="1">
      <c r="A7" s="305" t="s">
        <v>5</v>
      </c>
      <c r="B7" s="120" t="b">
        <v>0</v>
      </c>
      <c r="C7" s="127" t="s">
        <v>6</v>
      </c>
      <c r="D7" s="128"/>
      <c r="E7" s="128"/>
      <c r="F7" s="128"/>
      <c r="G7" s="128"/>
      <c r="H7" s="128"/>
      <c r="I7" s="130"/>
      <c r="J7" s="126"/>
      <c r="K7" s="126"/>
      <c r="L7" s="126"/>
      <c r="M7" s="126"/>
      <c r="N7" s="126"/>
    </row>
    <row r="8" spans="1:17" ht="20" customHeight="1">
      <c r="A8" s="306"/>
      <c r="B8" s="120" t="b">
        <v>0</v>
      </c>
      <c r="C8" s="260" t="s">
        <v>7</v>
      </c>
      <c r="D8" s="187"/>
      <c r="E8" s="187"/>
      <c r="F8" s="136"/>
      <c r="G8" s="38"/>
      <c r="H8" s="38"/>
      <c r="I8" s="77"/>
      <c r="J8" s="126"/>
      <c r="K8" s="126"/>
      <c r="L8" s="126"/>
      <c r="M8" s="126"/>
      <c r="N8" s="126"/>
    </row>
    <row r="9" spans="1:17" ht="20" customHeight="1">
      <c r="A9" s="129"/>
      <c r="B9" s="120" t="b">
        <v>0</v>
      </c>
      <c r="C9" s="260" t="s">
        <v>8</v>
      </c>
      <c r="D9" s="187"/>
      <c r="E9" s="187"/>
      <c r="F9" s="136"/>
      <c r="G9" s="38"/>
      <c r="H9" s="38"/>
      <c r="I9" s="77"/>
      <c r="J9" s="126"/>
      <c r="K9" s="127"/>
      <c r="L9" s="126"/>
      <c r="M9" s="126"/>
      <c r="N9" s="126"/>
    </row>
    <row r="10" spans="1:17" ht="20" customHeight="1">
      <c r="A10" s="129"/>
      <c r="B10" s="120" t="b">
        <v>0</v>
      </c>
      <c r="C10" s="127" t="s">
        <v>9</v>
      </c>
      <c r="D10" s="128"/>
      <c r="E10" s="128"/>
      <c r="F10" s="128"/>
      <c r="G10" s="128"/>
      <c r="H10" s="128"/>
      <c r="I10" s="130"/>
      <c r="J10" s="126"/>
      <c r="K10" s="126"/>
      <c r="L10" s="126"/>
      <c r="M10" s="126"/>
      <c r="N10" s="126"/>
    </row>
    <row r="11" spans="1:17" ht="20" customHeight="1">
      <c r="A11" s="131"/>
      <c r="B11" s="125" t="b">
        <v>0</v>
      </c>
      <c r="C11" s="127" t="s">
        <v>10</v>
      </c>
      <c r="D11" s="128"/>
      <c r="E11" s="128"/>
      <c r="F11" s="128"/>
      <c r="G11" s="128"/>
      <c r="H11" s="128"/>
      <c r="I11" s="130"/>
      <c r="J11" s="126"/>
      <c r="K11" s="126"/>
      <c r="L11" s="126"/>
      <c r="M11" s="126"/>
      <c r="N11" s="126"/>
    </row>
    <row r="12" spans="1:17" ht="23.25" customHeight="1">
      <c r="A12" s="132" t="s">
        <v>11</v>
      </c>
      <c r="B12" s="133" t="s">
        <v>12</v>
      </c>
      <c r="C12" s="369" t="s">
        <v>13</v>
      </c>
      <c r="D12" s="370"/>
      <c r="E12" s="370"/>
      <c r="F12" s="370"/>
      <c r="G12" s="370"/>
      <c r="H12" s="370"/>
      <c r="I12" s="371"/>
      <c r="J12" s="126"/>
      <c r="K12" s="126"/>
      <c r="L12" s="126"/>
      <c r="M12" s="126"/>
      <c r="N12" s="126"/>
    </row>
    <row r="13" spans="1:17" ht="23.25" customHeight="1">
      <c r="A13" s="134"/>
      <c r="B13" s="135" t="s">
        <v>14</v>
      </c>
      <c r="C13" s="372" t="s">
        <v>15</v>
      </c>
      <c r="D13" s="373"/>
      <c r="E13" s="373"/>
      <c r="F13" s="373"/>
      <c r="G13" s="373"/>
      <c r="H13" s="373"/>
      <c r="I13" s="374"/>
      <c r="J13" s="136"/>
      <c r="K13" s="126"/>
      <c r="L13" s="126"/>
      <c r="M13" s="126"/>
      <c r="N13" s="126"/>
    </row>
    <row r="14" spans="1:17" ht="23.25" customHeight="1">
      <c r="A14" s="137" t="s">
        <v>16</v>
      </c>
      <c r="B14" s="138"/>
      <c r="C14" s="301" t="s">
        <v>17</v>
      </c>
      <c r="D14" s="139"/>
      <c r="E14" s="307"/>
      <c r="F14" s="140"/>
      <c r="G14" s="141" t="s">
        <v>18</v>
      </c>
      <c r="H14" s="141"/>
      <c r="I14" s="142"/>
      <c r="J14" s="136"/>
      <c r="K14" s="126"/>
      <c r="L14" s="126"/>
      <c r="M14" s="126"/>
      <c r="N14" s="126"/>
      <c r="O14" s="37" t="s">
        <v>19</v>
      </c>
    </row>
    <row r="15" spans="1:17" ht="23.25" customHeight="1">
      <c r="A15" s="143" t="s">
        <v>20</v>
      </c>
      <c r="B15" s="138"/>
      <c r="C15" s="375"/>
      <c r="D15" s="376"/>
      <c r="E15" s="376"/>
      <c r="F15" s="377"/>
      <c r="G15" s="367"/>
      <c r="H15" s="368"/>
      <c r="I15" s="144"/>
      <c r="J15" s="136"/>
      <c r="K15" s="126"/>
      <c r="L15" s="126"/>
      <c r="M15" s="126"/>
      <c r="N15" s="126"/>
      <c r="O15" s="37">
        <f>'2 名簿'!E3</f>
        <v>0</v>
      </c>
    </row>
    <row r="16" spans="1:17" ht="22.25" customHeight="1">
      <c r="A16" s="365" t="s">
        <v>21</v>
      </c>
      <c r="B16" s="145" t="s">
        <v>22</v>
      </c>
      <c r="C16" s="301" t="s">
        <v>17</v>
      </c>
      <c r="D16" s="139"/>
      <c r="E16" s="146"/>
      <c r="F16" s="147"/>
      <c r="G16" s="148" t="s">
        <v>18</v>
      </c>
      <c r="H16" s="149"/>
      <c r="I16" s="150" t="s">
        <v>23</v>
      </c>
      <c r="J16" s="151" t="s">
        <v>24</v>
      </c>
      <c r="K16" s="152"/>
      <c r="L16" s="152"/>
      <c r="M16" s="152"/>
      <c r="N16" s="152"/>
      <c r="Q16" s="336" t="s">
        <v>25</v>
      </c>
    </row>
    <row r="17" spans="1:17" ht="22.25" customHeight="1">
      <c r="A17" s="366"/>
      <c r="B17" s="153" t="s">
        <v>26</v>
      </c>
      <c r="C17" s="378" t="s">
        <v>27</v>
      </c>
      <c r="D17" s="379"/>
      <c r="E17" s="379"/>
      <c r="F17" s="380"/>
      <c r="G17" s="48" t="s">
        <v>28</v>
      </c>
      <c r="H17" s="47"/>
      <c r="I17" s="155">
        <f>'8 総表（入力無用）'!G3</f>
        <v>1751000</v>
      </c>
      <c r="J17" s="156" t="str">
        <f>'2 名簿'!G6</f>
        <v>理学部</v>
      </c>
      <c r="K17" s="156" t="str">
        <f>'2 名簿'!H6</f>
        <v>契約課長</v>
      </c>
      <c r="L17" s="156" t="str">
        <f>'2 名簿'!I6</f>
        <v>契</v>
      </c>
      <c r="M17" s="156" t="str">
        <f>'2 名簿'!J6</f>
        <v>chigiri@ausaka.ac.jp</v>
      </c>
      <c r="N17" s="156" t="str">
        <f>'2 名簿'!K6</f>
        <v>06-3333-4444</v>
      </c>
      <c r="O17" s="38" t="str">
        <f>'2 名簿'!E6</f>
        <v>yukawa@ausaka.ac.jp</v>
      </c>
      <c r="Q17" s="336" t="s">
        <v>29</v>
      </c>
    </row>
    <row r="18" spans="1:17" ht="22.25" customHeight="1">
      <c r="A18" s="366"/>
      <c r="B18" s="157" t="s">
        <v>30</v>
      </c>
      <c r="C18" s="381" t="s">
        <v>31</v>
      </c>
      <c r="D18" s="382"/>
      <c r="E18" s="382"/>
      <c r="F18" s="383"/>
      <c r="G18" s="46" t="s">
        <v>32</v>
      </c>
      <c r="H18" s="45"/>
      <c r="I18" s="155">
        <f>'8 総表（入力無用）'!G4</f>
        <v>522000</v>
      </c>
      <c r="J18" s="156" t="str">
        <f>'2 名簿'!G7</f>
        <v>理学研究科</v>
      </c>
      <c r="K18" s="156" t="str">
        <f>'2 名簿'!H7</f>
        <v>財務部長</v>
      </c>
      <c r="L18" s="156" t="str">
        <f>'2 名簿'!I7</f>
        <v>財</v>
      </c>
      <c r="M18" s="156">
        <f>'2 名簿'!J7</f>
        <v>0</v>
      </c>
      <c r="N18" s="156">
        <f>'2 名簿'!K7</f>
        <v>0</v>
      </c>
      <c r="Q18" s="336" t="s">
        <v>33</v>
      </c>
    </row>
    <row r="19" spans="1:17" ht="22.25" customHeight="1">
      <c r="A19" s="366"/>
      <c r="B19" s="157" t="s">
        <v>30</v>
      </c>
      <c r="C19" s="381" t="s">
        <v>34</v>
      </c>
      <c r="D19" s="382"/>
      <c r="E19" s="382"/>
      <c r="F19" s="383"/>
      <c r="G19" s="46" t="s">
        <v>35</v>
      </c>
      <c r="H19" s="45"/>
      <c r="I19" s="155">
        <f>'8 総表（入力無用）'!G5</f>
        <v>512000</v>
      </c>
      <c r="J19" s="156" t="str">
        <f>'2 名簿'!G8</f>
        <v>Accounting</v>
      </c>
      <c r="K19" s="156" t="str">
        <f>'2 名簿'!H8</f>
        <v>Head</v>
      </c>
      <c r="L19" s="156">
        <f>'2 名簿'!I8</f>
        <v>0</v>
      </c>
      <c r="M19" s="156">
        <f>'2 名簿'!J8</f>
        <v>0</v>
      </c>
      <c r="N19" s="156">
        <f>'2 名簿'!K8</f>
        <v>0</v>
      </c>
      <c r="Q19" s="336" t="s">
        <v>36</v>
      </c>
    </row>
    <row r="20" spans="1:17" ht="22.25" customHeight="1">
      <c r="A20" s="366"/>
      <c r="B20" s="157" t="s">
        <v>30</v>
      </c>
      <c r="C20" s="381"/>
      <c r="D20" s="382"/>
      <c r="E20" s="382"/>
      <c r="F20" s="383"/>
      <c r="G20" s="46"/>
      <c r="H20" s="45"/>
      <c r="I20" s="155">
        <f>'8 総表（入力無用）'!G6</f>
        <v>0</v>
      </c>
      <c r="J20" s="156">
        <f>'2 名簿'!G9</f>
        <v>0</v>
      </c>
      <c r="K20" s="156">
        <f>'2 名簿'!H9</f>
        <v>0</v>
      </c>
      <c r="L20" s="156">
        <f>'2 名簿'!I9</f>
        <v>0</v>
      </c>
      <c r="M20" s="156">
        <f>'2 名簿'!J9</f>
        <v>0</v>
      </c>
      <c r="N20" s="156">
        <f>'2 名簿'!K9</f>
        <v>0</v>
      </c>
      <c r="Q20" s="336" t="s">
        <v>37</v>
      </c>
    </row>
    <row r="21" spans="1:17" ht="22.25" customHeight="1">
      <c r="A21" s="366"/>
      <c r="B21" s="157" t="s">
        <v>30</v>
      </c>
      <c r="C21" s="381"/>
      <c r="D21" s="382"/>
      <c r="E21" s="382"/>
      <c r="F21" s="383"/>
      <c r="G21" s="46"/>
      <c r="H21" s="45"/>
      <c r="I21" s="155">
        <f>'8 総表（入力無用）'!G7</f>
        <v>0</v>
      </c>
      <c r="J21" s="156">
        <f>'2 名簿'!G10</f>
        <v>0</v>
      </c>
      <c r="K21" s="156">
        <f>'2 名簿'!H10</f>
        <v>0</v>
      </c>
      <c r="L21" s="156">
        <f>'2 名簿'!I10</f>
        <v>0</v>
      </c>
      <c r="M21" s="156">
        <f>'2 名簿'!J10</f>
        <v>0</v>
      </c>
      <c r="N21" s="156">
        <f>'2 名簿'!K10</f>
        <v>0</v>
      </c>
      <c r="Q21" s="336" t="s">
        <v>38</v>
      </c>
    </row>
    <row r="22" spans="1:17" ht="22.25" customHeight="1">
      <c r="A22" s="366"/>
      <c r="B22" s="157" t="s">
        <v>30</v>
      </c>
      <c r="C22" s="381"/>
      <c r="D22" s="382"/>
      <c r="E22" s="382"/>
      <c r="F22" s="383"/>
      <c r="G22" s="46"/>
      <c r="H22" s="45"/>
      <c r="I22" s="155">
        <f>'8 総表（入力無用）'!G8</f>
        <v>0</v>
      </c>
      <c r="J22" s="156">
        <f>'2 名簿'!G11</f>
        <v>0</v>
      </c>
      <c r="K22" s="156">
        <f>'2 名簿'!H11</f>
        <v>0</v>
      </c>
      <c r="L22" s="156">
        <f>'2 名簿'!I11</f>
        <v>0</v>
      </c>
      <c r="M22" s="156">
        <f>'2 名簿'!J11</f>
        <v>0</v>
      </c>
      <c r="N22" s="156">
        <f>'2 名簿'!K11</f>
        <v>0</v>
      </c>
      <c r="Q22" s="336" t="s">
        <v>39</v>
      </c>
    </row>
    <row r="23" spans="1:17" ht="22.25" customHeight="1">
      <c r="A23" s="366"/>
      <c r="B23" s="157" t="s">
        <v>30</v>
      </c>
      <c r="C23" s="381"/>
      <c r="D23" s="382"/>
      <c r="E23" s="382"/>
      <c r="F23" s="383"/>
      <c r="G23" s="46"/>
      <c r="H23" s="45"/>
      <c r="I23" s="155">
        <f>'8 総表（入力無用）'!G9</f>
        <v>0</v>
      </c>
      <c r="J23" s="156">
        <f>'2 名簿'!G12</f>
        <v>0</v>
      </c>
      <c r="K23" s="156">
        <f>'2 名簿'!H12</f>
        <v>0</v>
      </c>
      <c r="L23" s="156">
        <f>'2 名簿'!I12</f>
        <v>0</v>
      </c>
      <c r="M23" s="156">
        <f>'2 名簿'!J12</f>
        <v>0</v>
      </c>
      <c r="N23" s="156">
        <f>'2 名簿'!K12</f>
        <v>0</v>
      </c>
      <c r="Q23" s="336" t="s">
        <v>40</v>
      </c>
    </row>
    <row r="24" spans="1:17" ht="22.25" customHeight="1">
      <c r="A24" s="366"/>
      <c r="B24" s="157" t="s">
        <v>30</v>
      </c>
      <c r="C24" s="381"/>
      <c r="D24" s="382"/>
      <c r="E24" s="382"/>
      <c r="F24" s="383"/>
      <c r="G24" s="46"/>
      <c r="H24" s="45"/>
      <c r="I24" s="155">
        <f>'8 総表（入力無用）'!G10</f>
        <v>0</v>
      </c>
      <c r="J24" s="156">
        <f>'2 名簿'!G13</f>
        <v>0</v>
      </c>
      <c r="K24" s="156">
        <f>'2 名簿'!H13</f>
        <v>0</v>
      </c>
      <c r="L24" s="156">
        <f>'2 名簿'!I13</f>
        <v>0</v>
      </c>
      <c r="M24" s="156">
        <f>'2 名簿'!J13</f>
        <v>0</v>
      </c>
      <c r="N24" s="156">
        <f>'2 名簿'!K13</f>
        <v>0</v>
      </c>
      <c r="Q24" s="336" t="s">
        <v>41</v>
      </c>
    </row>
    <row r="25" spans="1:17" ht="22.25" customHeight="1">
      <c r="A25" s="366"/>
      <c r="B25" s="157" t="s">
        <v>30</v>
      </c>
      <c r="C25" s="381"/>
      <c r="D25" s="382"/>
      <c r="E25" s="382"/>
      <c r="F25" s="383"/>
      <c r="G25" s="46"/>
      <c r="H25" s="45"/>
      <c r="I25" s="155">
        <f>'8 総表（入力無用）'!G11</f>
        <v>0</v>
      </c>
      <c r="J25" s="156">
        <f>'2 名簿'!G14</f>
        <v>0</v>
      </c>
      <c r="K25" s="156">
        <f>'2 名簿'!H14</f>
        <v>0</v>
      </c>
      <c r="L25" s="156">
        <f>'2 名簿'!I14</f>
        <v>0</v>
      </c>
      <c r="M25" s="156">
        <f>'2 名簿'!J14</f>
        <v>0</v>
      </c>
      <c r="N25" s="156">
        <f>'2 名簿'!K14</f>
        <v>0</v>
      </c>
      <c r="Q25" s="336" t="s">
        <v>42</v>
      </c>
    </row>
    <row r="26" spans="1:17" ht="22.25" customHeight="1">
      <c r="A26" s="366"/>
      <c r="B26" s="157" t="s">
        <v>30</v>
      </c>
      <c r="C26" s="381"/>
      <c r="D26" s="382"/>
      <c r="E26" s="382"/>
      <c r="F26" s="383"/>
      <c r="G26" s="46"/>
      <c r="H26" s="45"/>
      <c r="I26" s="155">
        <f>'8 総表（入力無用）'!G12</f>
        <v>0</v>
      </c>
      <c r="J26" s="156">
        <f>'2 名簿'!G15</f>
        <v>0</v>
      </c>
      <c r="K26" s="156">
        <f>'2 名簿'!H15</f>
        <v>0</v>
      </c>
      <c r="L26" s="156">
        <f>'2 名簿'!I15</f>
        <v>0</v>
      </c>
      <c r="M26" s="156">
        <f>'2 名簿'!J15</f>
        <v>0</v>
      </c>
      <c r="N26" s="156">
        <f>'2 名簿'!K15</f>
        <v>0</v>
      </c>
      <c r="Q26" s="336" t="s">
        <v>43</v>
      </c>
    </row>
    <row r="27" spans="1:17" ht="22.25" customHeight="1">
      <c r="A27" s="159" t="s">
        <v>44</v>
      </c>
      <c r="B27" s="160"/>
      <c r="C27" s="161"/>
      <c r="D27" s="162" t="s">
        <v>45</v>
      </c>
      <c r="E27" s="163" t="s">
        <v>46</v>
      </c>
      <c r="F27" s="164" t="s">
        <v>47</v>
      </c>
      <c r="G27" s="164" t="s">
        <v>48</v>
      </c>
      <c r="H27" s="164" t="s">
        <v>49</v>
      </c>
      <c r="I27" s="165" t="s">
        <v>50</v>
      </c>
      <c r="J27" s="126"/>
      <c r="K27" s="126"/>
      <c r="L27" s="126"/>
      <c r="M27" s="126"/>
      <c r="N27" s="126"/>
    </row>
    <row r="28" spans="1:17" ht="22.25" customHeight="1">
      <c r="A28" s="166" t="s">
        <v>51</v>
      </c>
      <c r="B28" s="167" t="s">
        <v>52</v>
      </c>
      <c r="C28" s="168"/>
      <c r="D28" s="169">
        <f>'8 総表（入力無用）'!$B$13</f>
        <v>15000</v>
      </c>
      <c r="E28" s="170">
        <f>'8 総表（入力無用）'!$C$13</f>
        <v>1500000</v>
      </c>
      <c r="F28" s="170">
        <f>'8 総表（入力無用）'!$D$13</f>
        <v>320000</v>
      </c>
      <c r="G28" s="170">
        <f>'8 総表（入力無用）'!$E$13</f>
        <v>650000</v>
      </c>
      <c r="H28" s="171">
        <f>'8 総表（入力無用）'!$F$13</f>
        <v>300000</v>
      </c>
      <c r="I28" s="172">
        <f>'8 総表（入力無用）'!$G$13</f>
        <v>2785000</v>
      </c>
      <c r="J28" s="295" t="str">
        <f>IF(I32="","",IF(I32&lt;&gt;I28,"&lt;-- 配分額と異なります",""))</f>
        <v/>
      </c>
      <c r="K28" s="126"/>
      <c r="L28" s="126"/>
      <c r="M28" s="126"/>
      <c r="N28" s="126"/>
    </row>
    <row r="29" spans="1:17" ht="22.25" customHeight="1">
      <c r="A29" s="166"/>
      <c r="B29" s="173" t="s">
        <v>53</v>
      </c>
      <c r="C29" s="174"/>
      <c r="D29" s="169">
        <f>'8 総表（入力無用）'!B20</f>
        <v>41000</v>
      </c>
      <c r="E29" s="169">
        <f>'8 総表（入力無用）'!C20</f>
        <v>850000</v>
      </c>
      <c r="F29" s="169">
        <f>'8 総表（入力無用）'!D20</f>
        <v>2800</v>
      </c>
      <c r="G29" s="169">
        <f>'8 総表（入力無用）'!E20</f>
        <v>75000</v>
      </c>
      <c r="H29" s="169">
        <f>'8 総表（入力無用）'!F20</f>
        <v>200000</v>
      </c>
      <c r="I29" s="169">
        <f>SUM('8 総表（入力無用）'!$G$15:$G$19)</f>
        <v>1168800</v>
      </c>
      <c r="J29" s="136"/>
      <c r="K29" s="126"/>
      <c r="L29" s="126"/>
      <c r="M29" s="126"/>
      <c r="N29" s="126"/>
    </row>
    <row r="30" spans="1:17" ht="22.25" customHeight="1">
      <c r="A30" s="166"/>
      <c r="B30" s="173" t="s">
        <v>54</v>
      </c>
      <c r="C30" s="168"/>
      <c r="D30" s="169">
        <f>'8 総表（入力無用）'!B$14</f>
        <v>0</v>
      </c>
      <c r="E30" s="169">
        <f>'8 総表（入力無用）'!C$14</f>
        <v>0</v>
      </c>
      <c r="F30" s="169">
        <f>'8 総表（入力無用）'!D$14</f>
        <v>0</v>
      </c>
      <c r="G30" s="169">
        <f>'8 総表（入力無用）'!E$14</f>
        <v>100000</v>
      </c>
      <c r="H30" s="169">
        <f>'8 総表（入力無用）'!F$14</f>
        <v>0</v>
      </c>
      <c r="I30" s="176">
        <f>'8 総表（入力無用）'!G$14</f>
        <v>100000</v>
      </c>
      <c r="J30" s="136"/>
      <c r="K30" s="126"/>
      <c r="L30" s="126"/>
      <c r="M30" s="126"/>
      <c r="N30" s="126"/>
    </row>
    <row r="31" spans="1:17" ht="22.25" customHeight="1" thickBot="1">
      <c r="A31" s="175"/>
      <c r="B31" s="177" t="s">
        <v>55</v>
      </c>
      <c r="C31" s="168"/>
      <c r="D31" s="291">
        <f>'8 総表（入力無用）'!B21</f>
        <v>56000</v>
      </c>
      <c r="E31" s="292">
        <f>'8 総表（入力無用）'!C21</f>
        <v>2350000</v>
      </c>
      <c r="F31" s="292">
        <f>'8 総表（入力無用）'!D21</f>
        <v>322800</v>
      </c>
      <c r="G31" s="292">
        <f>'8 総表（入力無用）'!E21</f>
        <v>825000</v>
      </c>
      <c r="H31" s="292">
        <f>'8 総表（入力無用）'!F21</f>
        <v>500000</v>
      </c>
      <c r="I31" s="293">
        <f>'8 総表（入力無用）'!G21</f>
        <v>4053800</v>
      </c>
      <c r="J31" s="294"/>
      <c r="K31" s="126"/>
      <c r="L31" s="126"/>
      <c r="M31" s="126"/>
      <c r="N31" s="126"/>
    </row>
    <row r="32" spans="1:17" ht="22.25" customHeight="1" thickBot="1">
      <c r="A32" s="166" t="s">
        <v>56</v>
      </c>
      <c r="B32" s="308" t="s">
        <v>57</v>
      </c>
      <c r="C32" s="177"/>
      <c r="D32" s="178"/>
      <c r="E32" s="178"/>
      <c r="F32" s="178"/>
      <c r="G32" s="178"/>
      <c r="H32" s="179"/>
      <c r="I32" s="122"/>
      <c r="J32" s="180"/>
      <c r="K32" s="126"/>
      <c r="L32" s="126"/>
      <c r="M32" s="126"/>
      <c r="N32" s="126"/>
    </row>
    <row r="33" spans="1:14" ht="22.25" customHeight="1">
      <c r="A33" s="181" t="s">
        <v>58</v>
      </c>
      <c r="B33" s="123" t="b">
        <v>0</v>
      </c>
      <c r="C33" s="182" t="s">
        <v>59</v>
      </c>
      <c r="D33" s="183"/>
      <c r="E33" s="178"/>
      <c r="F33" s="178"/>
      <c r="G33" s="178"/>
      <c r="H33" s="184" t="s">
        <v>60</v>
      </c>
      <c r="I33" s="185"/>
      <c r="J33" s="136"/>
      <c r="K33" s="126"/>
      <c r="L33" s="126"/>
      <c r="M33" s="126"/>
      <c r="N33" s="126"/>
    </row>
    <row r="34" spans="1:14" ht="20" customHeight="1">
      <c r="A34" s="186"/>
      <c r="B34" s="120" t="b">
        <v>0</v>
      </c>
      <c r="C34" s="187" t="s">
        <v>61</v>
      </c>
      <c r="D34" s="126"/>
      <c r="E34" s="126"/>
      <c r="F34" s="126"/>
      <c r="G34" s="126"/>
      <c r="H34" s="126"/>
      <c r="I34" s="188"/>
      <c r="J34" s="126"/>
      <c r="K34" s="126"/>
      <c r="L34" s="126"/>
      <c r="M34" s="126"/>
      <c r="N34" s="126"/>
    </row>
    <row r="35" spans="1:14" ht="20" customHeight="1">
      <c r="A35" s="186"/>
      <c r="B35" s="120" t="b">
        <v>0</v>
      </c>
      <c r="C35" s="187" t="s">
        <v>62</v>
      </c>
      <c r="D35" s="126"/>
      <c r="E35" s="126"/>
      <c r="F35" s="126"/>
      <c r="G35" s="126"/>
      <c r="H35" s="126"/>
      <c r="I35" s="188"/>
      <c r="J35" s="126"/>
      <c r="K35" s="126"/>
      <c r="L35" s="126"/>
      <c r="M35" s="126"/>
      <c r="N35" s="126"/>
    </row>
    <row r="36" spans="1:14" ht="20" customHeight="1">
      <c r="A36" s="186"/>
      <c r="B36" s="120" t="b">
        <v>0</v>
      </c>
      <c r="C36" s="187" t="s">
        <v>63</v>
      </c>
      <c r="D36" s="126"/>
      <c r="E36" s="126"/>
      <c r="F36" s="126"/>
      <c r="G36" s="126"/>
      <c r="H36" s="126"/>
      <c r="I36" s="188"/>
      <c r="J36" s="126"/>
      <c r="K36" s="126"/>
      <c r="L36" s="126"/>
      <c r="M36" s="126"/>
      <c r="N36" s="126"/>
    </row>
    <row r="37" spans="1:14" ht="20" customHeight="1">
      <c r="A37" s="186"/>
      <c r="B37" s="120" t="b">
        <v>0</v>
      </c>
      <c r="C37" s="187" t="s">
        <v>64</v>
      </c>
      <c r="D37" s="126"/>
      <c r="E37" s="126"/>
      <c r="F37" s="126"/>
      <c r="G37" s="126"/>
      <c r="H37" s="126"/>
      <c r="I37" s="188"/>
      <c r="J37" s="126"/>
      <c r="K37" s="126"/>
      <c r="L37" s="126"/>
      <c r="M37" s="126"/>
      <c r="N37" s="126"/>
    </row>
    <row r="38" spans="1:14" ht="20" customHeight="1">
      <c r="A38" s="189"/>
      <c r="B38" s="121" t="b">
        <v>0</v>
      </c>
      <c r="C38" s="190" t="s">
        <v>65</v>
      </c>
      <c r="D38" s="191"/>
      <c r="E38" s="191"/>
      <c r="F38" s="191"/>
      <c r="G38" s="191"/>
      <c r="H38" s="191"/>
      <c r="I38" s="192"/>
      <c r="J38" s="126"/>
      <c r="K38" s="126"/>
      <c r="L38" s="126"/>
      <c r="M38" s="126"/>
      <c r="N38" s="126"/>
    </row>
    <row r="39" spans="1:14" ht="20" customHeight="1">
      <c r="A39" s="309" t="s">
        <v>66</v>
      </c>
      <c r="B39" s="353" t="s">
        <v>67</v>
      </c>
      <c r="C39" s="354"/>
      <c r="D39" s="354"/>
      <c r="E39" s="193"/>
      <c r="F39" s="193" t="s">
        <v>68</v>
      </c>
      <c r="G39" s="193"/>
      <c r="H39" s="193"/>
      <c r="I39" s="194"/>
      <c r="J39" s="126"/>
      <c r="K39" s="126"/>
      <c r="L39" s="126"/>
      <c r="M39" s="126"/>
      <c r="N39" s="126"/>
    </row>
    <row r="40" spans="1:14" ht="20" customHeight="1">
      <c r="A40" s="310" t="s">
        <v>69</v>
      </c>
      <c r="B40" s="353"/>
      <c r="C40" s="354"/>
      <c r="D40" s="354"/>
      <c r="E40" s="354"/>
      <c r="F40" s="354"/>
      <c r="G40" s="354"/>
      <c r="H40" s="354"/>
      <c r="I40" s="355"/>
      <c r="J40" s="126"/>
      <c r="K40" s="126"/>
      <c r="L40" s="126"/>
      <c r="M40" s="126"/>
      <c r="N40" s="126"/>
    </row>
    <row r="41" spans="1:14" s="38" customFormat="1" ht="40.25" customHeight="1">
      <c r="A41" s="311" t="s">
        <v>70</v>
      </c>
      <c r="B41" s="350"/>
      <c r="C41" s="351"/>
      <c r="D41" s="351"/>
      <c r="E41" s="351"/>
      <c r="F41" s="351"/>
      <c r="G41" s="351"/>
      <c r="H41" s="351"/>
      <c r="I41" s="352"/>
      <c r="J41" s="136"/>
      <c r="K41" s="136"/>
      <c r="L41" s="136"/>
      <c r="M41" s="136"/>
      <c r="N41" s="136"/>
    </row>
    <row r="42" spans="1:14" ht="20" customHeight="1">
      <c r="A42" s="312" t="s">
        <v>71</v>
      </c>
      <c r="B42" s="124" t="b">
        <v>0</v>
      </c>
      <c r="C42" s="37" t="s">
        <v>72</v>
      </c>
      <c r="D42" s="38"/>
      <c r="H42" s="38"/>
      <c r="I42" s="261"/>
    </row>
    <row r="43" spans="1:14" ht="20" customHeight="1">
      <c r="A43" s="94"/>
      <c r="B43" s="121" t="b">
        <v>0</v>
      </c>
      <c r="C43" s="37" t="s">
        <v>73</v>
      </c>
      <c r="D43" s="38"/>
      <c r="I43" s="78"/>
    </row>
    <row r="44" spans="1:14" s="38" customFormat="1" ht="18" customHeight="1">
      <c r="A44" s="195" t="s">
        <v>74</v>
      </c>
      <c r="B44" s="196"/>
      <c r="C44" s="196"/>
      <c r="D44" s="196"/>
      <c r="E44" s="196"/>
      <c r="F44" s="196"/>
      <c r="G44" s="196"/>
      <c r="H44" s="196"/>
      <c r="I44" s="197"/>
      <c r="J44" s="136"/>
      <c r="K44" s="136"/>
      <c r="L44" s="136"/>
      <c r="M44" s="136"/>
      <c r="N44" s="136"/>
    </row>
    <row r="45" spans="1:14" ht="20" customHeight="1">
      <c r="D45" s="79"/>
    </row>
    <row r="46" spans="1:14" ht="20" customHeight="1">
      <c r="D46" s="38"/>
      <c r="H46" s="38"/>
    </row>
    <row r="47" spans="1:14" ht="20" customHeight="1">
      <c r="D47" s="38"/>
    </row>
  </sheetData>
  <sheetProtection sheet="1" formatCells="0" formatRows="0"/>
  <mergeCells count="19">
    <mergeCell ref="C24:F24"/>
    <mergeCell ref="C25:F25"/>
    <mergeCell ref="C26:F26"/>
    <mergeCell ref="B41:I41"/>
    <mergeCell ref="B40:I40"/>
    <mergeCell ref="B39:D39"/>
    <mergeCell ref="A3:I5"/>
    <mergeCell ref="A16:A26"/>
    <mergeCell ref="G15:H15"/>
    <mergeCell ref="C12:I12"/>
    <mergeCell ref="C13:I13"/>
    <mergeCell ref="C15:F15"/>
    <mergeCell ref="C17:F17"/>
    <mergeCell ref="C18:F18"/>
    <mergeCell ref="C19:F19"/>
    <mergeCell ref="C20:F20"/>
    <mergeCell ref="C21:F21"/>
    <mergeCell ref="C22:F22"/>
    <mergeCell ref="C23:F23"/>
  </mergeCells>
  <phoneticPr fontId="4"/>
  <conditionalFormatting sqref="I28">
    <cfRule type="cellIs" dxfId="12" priority="1" operator="notEqual">
      <formula>$I$32</formula>
    </cfRule>
  </conditionalFormatting>
  <dataValidations disablePrompts="1" count="1">
    <dataValidation allowBlank="1" showInputMessage="1" showErrorMessage="1" sqref="B17:C26" xr:uid="{F5D6AB24-259D-47DA-A608-5CE1B3CEB119}"/>
  </dataValidations>
  <pageMargins left="1" right="1" top="1" bottom="1" header="0.5" footer="0.5"/>
  <pageSetup paperSize="8" fitToHeight="0" orientation="portrait" r:id="rId1"/>
  <headerFooter>
    <oddFooter>&amp;C&amp;"Helvetica Neue,Regular"&amp;12&amp;K000000&amp;P</oddFooter>
  </headerFooter>
  <rowBreaks count="1" manualBreakCount="1">
    <brk id="4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208-7B83-734C-905D-DF797D5891D5}">
  <sheetPr>
    <pageSetUpPr fitToPage="1"/>
  </sheetPr>
  <dimension ref="A1:K18"/>
  <sheetViews>
    <sheetView zoomScale="70" zoomScaleNormal="70" workbookViewId="0">
      <selection activeCell="B20" sqref="B20"/>
    </sheetView>
  </sheetViews>
  <sheetFormatPr baseColWidth="10" defaultColWidth="11.5703125" defaultRowHeight="20"/>
  <cols>
    <col min="1" max="1" width="23.42578125" style="6" customWidth="1"/>
    <col min="2" max="2" width="45.5703125" style="3" customWidth="1"/>
    <col min="3" max="3" width="13.42578125" customWidth="1"/>
    <col min="4" max="4" width="20.5703125" customWidth="1"/>
    <col min="5" max="5" width="32.42578125" customWidth="1"/>
    <col min="6" max="6" width="20.5703125" customWidth="1"/>
    <col min="9" max="9" width="15.42578125" customWidth="1"/>
    <col min="10" max="10" width="18.42578125" customWidth="1"/>
  </cols>
  <sheetData>
    <row r="1" spans="1:11">
      <c r="A1" s="21" t="s">
        <v>75</v>
      </c>
      <c r="B1" s="105" t="s">
        <v>76</v>
      </c>
      <c r="F1" s="19"/>
      <c r="G1" s="26" t="s">
        <v>77</v>
      </c>
    </row>
    <row r="2" spans="1:11" s="5" customFormat="1">
      <c r="A2" s="13"/>
      <c r="B2" s="14" t="s">
        <v>17</v>
      </c>
      <c r="C2" s="14" t="s">
        <v>78</v>
      </c>
      <c r="D2" s="14" t="s">
        <v>18</v>
      </c>
      <c r="E2" s="14" t="s">
        <v>19</v>
      </c>
      <c r="F2" s="20" t="s">
        <v>79</v>
      </c>
      <c r="G2" s="14" t="s">
        <v>80</v>
      </c>
      <c r="H2" s="14" t="s">
        <v>78</v>
      </c>
      <c r="I2" s="14" t="s">
        <v>18</v>
      </c>
      <c r="J2" s="14" t="s">
        <v>19</v>
      </c>
      <c r="K2" s="14" t="s">
        <v>79</v>
      </c>
    </row>
    <row r="3" spans="1:11" s="3" customFormat="1">
      <c r="A3" s="4" t="s">
        <v>81</v>
      </c>
      <c r="B3" s="313">
        <f>'1 概要'!C15</f>
        <v>0</v>
      </c>
      <c r="C3" s="31"/>
      <c r="D3" s="198">
        <f>'1 概要'!G15</f>
        <v>0</v>
      </c>
      <c r="E3" s="29"/>
      <c r="F3" s="29"/>
      <c r="G3" s="23"/>
      <c r="H3" s="23"/>
      <c r="I3" s="23"/>
      <c r="J3" s="23"/>
      <c r="K3" s="23"/>
    </row>
    <row r="4" spans="1:11" s="3" customFormat="1">
      <c r="A4" s="15" t="s">
        <v>82</v>
      </c>
      <c r="B4" s="36"/>
      <c r="C4" s="31"/>
      <c r="D4" s="31"/>
      <c r="E4" s="31"/>
      <c r="F4" s="29"/>
      <c r="G4" s="36"/>
      <c r="H4" s="36"/>
      <c r="I4" s="36"/>
      <c r="J4" s="36"/>
      <c r="K4" s="36"/>
    </row>
    <row r="5" spans="1:11" s="3" customFormat="1">
      <c r="A5" s="15"/>
      <c r="C5" s="31"/>
      <c r="D5" s="31"/>
      <c r="E5" s="31"/>
      <c r="F5" s="29"/>
      <c r="G5" s="36"/>
      <c r="H5" s="36"/>
      <c r="I5" s="36"/>
      <c r="J5" s="36"/>
      <c r="K5" s="36"/>
    </row>
    <row r="6" spans="1:11" s="3" customFormat="1">
      <c r="A6" s="4" t="s">
        <v>26</v>
      </c>
      <c r="B6" s="314" t="str">
        <f>'1 概要'!C17</f>
        <v>逢坂大学・理学部物理学科</v>
      </c>
      <c r="C6" s="315" t="s">
        <v>83</v>
      </c>
      <c r="D6" s="199" t="str">
        <f>'1 概要'!G17</f>
        <v>湯川秀樹</v>
      </c>
      <c r="E6" s="33" t="s">
        <v>84</v>
      </c>
      <c r="F6" s="29" t="s">
        <v>85</v>
      </c>
      <c r="G6" s="31" t="s">
        <v>86</v>
      </c>
      <c r="H6" s="31" t="s">
        <v>87</v>
      </c>
      <c r="I6" s="31" t="s">
        <v>88</v>
      </c>
      <c r="J6" s="33" t="s">
        <v>89</v>
      </c>
      <c r="K6" s="31" t="s">
        <v>90</v>
      </c>
    </row>
    <row r="7" spans="1:11">
      <c r="A7" s="4" t="s">
        <v>30</v>
      </c>
      <c r="B7" s="314" t="str">
        <f>'1 概要'!C18</f>
        <v>江戸理科大学・千葉分室</v>
      </c>
      <c r="C7" s="315" t="s">
        <v>91</v>
      </c>
      <c r="D7" s="199" t="str">
        <f>'1 概要'!G18</f>
        <v>朝永振一郎</v>
      </c>
      <c r="E7" s="116" t="s">
        <v>92</v>
      </c>
      <c r="F7" s="29" t="s">
        <v>93</v>
      </c>
      <c r="G7" s="316" t="s">
        <v>94</v>
      </c>
      <c r="H7" s="316" t="s">
        <v>95</v>
      </c>
      <c r="I7" s="316" t="s">
        <v>96</v>
      </c>
      <c r="J7" s="35"/>
      <c r="K7" s="35"/>
    </row>
    <row r="8" spans="1:11">
      <c r="A8" s="4" t="s">
        <v>30</v>
      </c>
      <c r="B8" s="314" t="str">
        <f>'1 概要'!C19</f>
        <v>市俄古大学・増える実研究所</v>
      </c>
      <c r="C8" s="315" t="s">
        <v>97</v>
      </c>
      <c r="D8" s="199" t="str">
        <f>'1 概要'!G19</f>
        <v>南部陽一郎</v>
      </c>
      <c r="E8" s="116" t="s">
        <v>98</v>
      </c>
      <c r="F8" s="29" t="s">
        <v>99</v>
      </c>
      <c r="G8" s="316" t="s">
        <v>100</v>
      </c>
      <c r="H8" s="316" t="s">
        <v>101</v>
      </c>
      <c r="I8" s="35"/>
      <c r="J8" s="35"/>
      <c r="K8" s="35"/>
    </row>
    <row r="9" spans="1:11">
      <c r="A9" s="4" t="s">
        <v>30</v>
      </c>
      <c r="B9" s="314">
        <f>'1 概要'!C20</f>
        <v>0</v>
      </c>
      <c r="C9" s="315"/>
      <c r="D9" s="199">
        <f>'1 概要'!G20</f>
        <v>0</v>
      </c>
      <c r="E9" s="35"/>
      <c r="F9" s="34"/>
      <c r="G9" s="35"/>
      <c r="H9" s="35"/>
      <c r="I9" s="35"/>
      <c r="J9" s="35"/>
      <c r="K9" s="35"/>
    </row>
    <row r="10" spans="1:11">
      <c r="A10" s="4" t="s">
        <v>30</v>
      </c>
      <c r="B10" s="314">
        <f>'1 概要'!C21</f>
        <v>0</v>
      </c>
      <c r="C10" s="32"/>
      <c r="D10" s="199">
        <f>'1 概要'!G21</f>
        <v>0</v>
      </c>
      <c r="E10" s="35"/>
      <c r="F10" s="29"/>
      <c r="G10" s="35"/>
      <c r="H10" s="35"/>
      <c r="I10" s="35"/>
      <c r="J10" s="35"/>
      <c r="K10" s="35"/>
    </row>
    <row r="11" spans="1:11">
      <c r="A11" s="4" t="s">
        <v>30</v>
      </c>
      <c r="B11" s="314">
        <f>'1 概要'!C22</f>
        <v>0</v>
      </c>
      <c r="C11" s="32"/>
      <c r="D11" s="199">
        <f>'1 概要'!G22</f>
        <v>0</v>
      </c>
      <c r="E11" s="35"/>
      <c r="F11" s="34"/>
      <c r="G11" s="35"/>
      <c r="H11" s="35"/>
      <c r="I11" s="35"/>
      <c r="J11" s="35"/>
      <c r="K11" s="35"/>
    </row>
    <row r="12" spans="1:11">
      <c r="A12" s="4" t="s">
        <v>30</v>
      </c>
      <c r="B12" s="314">
        <f>'1 概要'!C23</f>
        <v>0</v>
      </c>
      <c r="C12" s="32"/>
      <c r="D12" s="199">
        <f>'1 概要'!G23</f>
        <v>0</v>
      </c>
      <c r="E12" s="316"/>
      <c r="F12" s="34"/>
      <c r="G12" s="35"/>
      <c r="H12" s="35"/>
      <c r="I12" s="35"/>
      <c r="J12" s="35"/>
      <c r="K12" s="35"/>
    </row>
    <row r="13" spans="1:11">
      <c r="A13" s="4" t="s">
        <v>30</v>
      </c>
      <c r="B13" s="314">
        <f>'1 概要'!C24</f>
        <v>0</v>
      </c>
      <c r="C13" s="32"/>
      <c r="D13" s="199">
        <f>'1 概要'!G24</f>
        <v>0</v>
      </c>
      <c r="E13" s="35"/>
      <c r="F13" s="34"/>
      <c r="G13" s="35"/>
      <c r="H13" s="35"/>
      <c r="I13" s="35"/>
      <c r="J13" s="35"/>
      <c r="K13" s="35"/>
    </row>
    <row r="14" spans="1:11">
      <c r="A14" s="4" t="s">
        <v>30</v>
      </c>
      <c r="B14" s="314">
        <f>'1 概要'!C25</f>
        <v>0</v>
      </c>
      <c r="C14" s="32"/>
      <c r="D14" s="199">
        <f>'1 概要'!G25</f>
        <v>0</v>
      </c>
      <c r="E14" s="35"/>
      <c r="F14" s="34"/>
      <c r="G14" s="35"/>
      <c r="H14" s="35"/>
      <c r="I14" s="35"/>
      <c r="J14" s="35"/>
      <c r="K14" s="35"/>
    </row>
    <row r="15" spans="1:11">
      <c r="A15" s="4" t="s">
        <v>30</v>
      </c>
      <c r="B15" s="314">
        <f>'1 概要'!C26</f>
        <v>0</v>
      </c>
      <c r="C15" s="32"/>
      <c r="D15" s="199">
        <f>'1 概要'!G26</f>
        <v>0</v>
      </c>
      <c r="E15" s="35"/>
      <c r="F15" s="34"/>
      <c r="G15" s="35"/>
      <c r="H15" s="35"/>
      <c r="I15" s="35"/>
      <c r="J15" s="35"/>
      <c r="K15" s="35"/>
    </row>
    <row r="16" spans="1:11">
      <c r="E16" s="35"/>
      <c r="F16" s="34"/>
    </row>
    <row r="17" spans="1:6">
      <c r="A17" s="4"/>
      <c r="B17" s="22" t="s">
        <v>102</v>
      </c>
      <c r="F17" s="19"/>
    </row>
    <row r="18" spans="1:6">
      <c r="A18" s="15"/>
      <c r="B18" s="22" t="s">
        <v>103</v>
      </c>
    </row>
  </sheetData>
  <sheetProtection sheet="1" formatCells="0" formatRows="0"/>
  <phoneticPr fontId="4"/>
  <hyperlinks>
    <hyperlink ref="E6" r:id="rId1" xr:uid="{96D06C6E-8E59-F446-A9B6-D7F892E34098}"/>
    <hyperlink ref="E7" r:id="rId2" xr:uid="{125770EB-C919-3A40-A469-73AF5C065647}"/>
    <hyperlink ref="E8" r:id="rId3" xr:uid="{0C3D70B5-4FDD-0141-B3E9-675A3960515E}"/>
    <hyperlink ref="J6" r:id="rId4" xr:uid="{86E83CD6-7999-2A4F-94AC-9B2CE691A4F1}"/>
  </hyperlinks>
  <pageMargins left="0.7" right="0.7" top="0.75" bottom="0.75" header="0.3" footer="0.3"/>
  <pageSetup paperSize="9" scale="46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BA2E-0B0E-CC48-AC7D-634B64BF3E05}">
  <sheetPr>
    <pageSetUpPr fitToPage="1"/>
  </sheetPr>
  <dimension ref="A1:X29"/>
  <sheetViews>
    <sheetView zoomScale="70" zoomScaleNormal="70" workbookViewId="0">
      <pane xSplit="6" ySplit="2" topLeftCell="G7" activePane="bottomRight" state="frozen"/>
      <selection pane="topRight"/>
      <selection pane="bottomLeft" activeCell="D8" sqref="D8"/>
      <selection pane="bottomRight" activeCell="A31" sqref="A31"/>
    </sheetView>
  </sheetViews>
  <sheetFormatPr baseColWidth="10" defaultColWidth="9.5703125" defaultRowHeight="20"/>
  <cols>
    <col min="1" max="1" width="28.42578125" style="8" customWidth="1"/>
    <col min="2" max="2" width="9.5703125" style="8"/>
    <col min="3" max="3" width="9.5703125" style="8" customWidth="1"/>
    <col min="4" max="7" width="10.5703125" style="8" customWidth="1"/>
    <col min="8" max="12" width="9.5703125" style="8"/>
    <col min="13" max="24" width="10.5703125" style="8" customWidth="1"/>
    <col min="25" max="16384" width="9.5703125" style="8"/>
  </cols>
  <sheetData>
    <row r="1" spans="1:24" ht="20" customHeight="1">
      <c r="A1" s="7" t="s">
        <v>104</v>
      </c>
      <c r="C1" s="8" t="s">
        <v>105</v>
      </c>
      <c r="D1" s="24"/>
      <c r="E1" s="24"/>
      <c r="F1" s="117"/>
      <c r="G1" s="224" t="s">
        <v>106</v>
      </c>
      <c r="H1" s="118"/>
      <c r="I1" s="118"/>
      <c r="J1" s="118"/>
      <c r="K1" s="118"/>
      <c r="L1" s="119"/>
      <c r="M1" s="8" t="s">
        <v>107</v>
      </c>
      <c r="P1" s="22" t="s">
        <v>108</v>
      </c>
    </row>
    <row r="2" spans="1:24" s="9" customFormat="1" ht="21">
      <c r="A2" s="9" t="s">
        <v>109</v>
      </c>
      <c r="B2" s="10" t="s">
        <v>110</v>
      </c>
      <c r="C2" s="10" t="s">
        <v>111</v>
      </c>
      <c r="D2" s="16" t="s">
        <v>112</v>
      </c>
      <c r="E2" s="16" t="s">
        <v>113</v>
      </c>
      <c r="F2" s="204" t="s">
        <v>114</v>
      </c>
      <c r="G2" s="220" t="s">
        <v>115</v>
      </c>
      <c r="H2" s="221" t="s">
        <v>116</v>
      </c>
      <c r="I2" s="221" t="s">
        <v>117</v>
      </c>
      <c r="J2" s="221" t="s">
        <v>118</v>
      </c>
      <c r="K2" s="221" t="s">
        <v>119</v>
      </c>
      <c r="L2" s="221" t="s">
        <v>120</v>
      </c>
      <c r="M2" s="202" t="str">
        <f>'1 概要'!G17</f>
        <v>湯川秀樹</v>
      </c>
      <c r="N2" s="203" t="str">
        <f>'1 概要'!G18</f>
        <v>朝永振一郎</v>
      </c>
      <c r="O2" s="203" t="str">
        <f>'1 概要'!G19</f>
        <v>南部陽一郎</v>
      </c>
      <c r="P2" s="203">
        <f>'1 概要'!G20</f>
        <v>0</v>
      </c>
      <c r="Q2" s="203">
        <f>'1 概要'!G21</f>
        <v>0</v>
      </c>
      <c r="R2" s="203">
        <f>'1 概要'!G22</f>
        <v>0</v>
      </c>
      <c r="S2" s="203">
        <f>'1 概要'!G23</f>
        <v>0</v>
      </c>
      <c r="T2" s="203">
        <f>'1 概要'!G24</f>
        <v>0</v>
      </c>
      <c r="U2" s="203">
        <f>'1 概要'!G25</f>
        <v>0</v>
      </c>
      <c r="V2" s="203">
        <f>'1 概要'!G26</f>
        <v>0</v>
      </c>
    </row>
    <row r="3" spans="1:24" ht="21">
      <c r="A3" s="296" t="s">
        <v>121</v>
      </c>
      <c r="B3" s="209">
        <v>5</v>
      </c>
      <c r="C3" s="210">
        <v>3000</v>
      </c>
      <c r="D3" s="205">
        <f>B3*C3</f>
        <v>15000</v>
      </c>
      <c r="E3" s="205">
        <f>SUM(F3:L3)</f>
        <v>15000</v>
      </c>
      <c r="F3" s="206">
        <f>SUM(M3:X3)</f>
        <v>15000</v>
      </c>
      <c r="G3" s="211"/>
      <c r="H3" s="212"/>
      <c r="I3" s="212"/>
      <c r="J3" s="212"/>
      <c r="K3" s="212"/>
      <c r="L3" s="213"/>
      <c r="M3" s="214">
        <v>1000</v>
      </c>
      <c r="N3" s="214">
        <v>2000</v>
      </c>
      <c r="O3" s="214">
        <v>12000</v>
      </c>
      <c r="P3" s="214"/>
      <c r="Q3" s="214"/>
      <c r="R3" s="214"/>
      <c r="S3" s="214"/>
      <c r="T3" s="214"/>
      <c r="U3" s="214"/>
      <c r="V3" s="214"/>
      <c r="W3" s="102"/>
      <c r="X3" s="102"/>
    </row>
    <row r="4" spans="1:24" ht="21">
      <c r="A4" s="296" t="s">
        <v>122</v>
      </c>
      <c r="B4" s="209">
        <v>10</v>
      </c>
      <c r="C4" s="210">
        <v>100</v>
      </c>
      <c r="D4" s="205">
        <f>B4*C4</f>
        <v>1000</v>
      </c>
      <c r="E4" s="205">
        <f t="shared" ref="E4:E22" si="0">SUM(F4:L4)</f>
        <v>1000</v>
      </c>
      <c r="F4" s="206">
        <f t="shared" ref="F4:F22" si="1">SUM(M4:X4)</f>
        <v>0</v>
      </c>
      <c r="G4" s="211"/>
      <c r="H4" s="212">
        <v>1000</v>
      </c>
      <c r="I4" s="212"/>
      <c r="J4" s="212"/>
      <c r="K4" s="212"/>
      <c r="L4" s="213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102"/>
      <c r="X4" s="102"/>
    </row>
    <row r="5" spans="1:24" ht="21">
      <c r="A5" s="296" t="s">
        <v>123</v>
      </c>
      <c r="B5" s="209">
        <v>2</v>
      </c>
      <c r="C5" s="210">
        <v>20000</v>
      </c>
      <c r="D5" s="205">
        <f t="shared" ref="D5:D22" si="2">B5*C5</f>
        <v>40000</v>
      </c>
      <c r="E5" s="205">
        <f t="shared" si="0"/>
        <v>40000</v>
      </c>
      <c r="F5" s="206">
        <f t="shared" si="1"/>
        <v>0</v>
      </c>
      <c r="G5" s="211"/>
      <c r="H5" s="212"/>
      <c r="I5" s="212">
        <v>10000</v>
      </c>
      <c r="J5" s="212">
        <v>13000</v>
      </c>
      <c r="K5" s="212">
        <v>17000</v>
      </c>
      <c r="L5" s="213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102"/>
      <c r="X5" s="102"/>
    </row>
    <row r="6" spans="1:24">
      <c r="A6" s="296"/>
      <c r="B6" s="209"/>
      <c r="C6" s="210"/>
      <c r="D6" s="205">
        <f t="shared" si="2"/>
        <v>0</v>
      </c>
      <c r="E6" s="205">
        <f t="shared" si="0"/>
        <v>0</v>
      </c>
      <c r="F6" s="206">
        <f t="shared" si="1"/>
        <v>0</v>
      </c>
      <c r="G6" s="211"/>
      <c r="H6" s="212"/>
      <c r="I6" s="212"/>
      <c r="J6" s="212"/>
      <c r="K6" s="212"/>
      <c r="L6" s="213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102"/>
      <c r="X6" s="102"/>
    </row>
    <row r="7" spans="1:24">
      <c r="A7" s="296"/>
      <c r="B7" s="209"/>
      <c r="C7" s="210"/>
      <c r="D7" s="205">
        <f t="shared" si="2"/>
        <v>0</v>
      </c>
      <c r="E7" s="205">
        <f t="shared" si="0"/>
        <v>0</v>
      </c>
      <c r="F7" s="206">
        <f t="shared" si="1"/>
        <v>0</v>
      </c>
      <c r="G7" s="211"/>
      <c r="H7" s="212"/>
      <c r="I7" s="212"/>
      <c r="J7" s="212"/>
      <c r="K7" s="212"/>
      <c r="L7" s="213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102"/>
      <c r="X7" s="102"/>
    </row>
    <row r="8" spans="1:24">
      <c r="A8" s="296"/>
      <c r="B8" s="209"/>
      <c r="C8" s="210"/>
      <c r="D8" s="205">
        <f t="shared" si="2"/>
        <v>0</v>
      </c>
      <c r="E8" s="205">
        <f t="shared" si="0"/>
        <v>0</v>
      </c>
      <c r="F8" s="206">
        <f t="shared" si="1"/>
        <v>0</v>
      </c>
      <c r="G8" s="211"/>
      <c r="H8" s="212"/>
      <c r="I8" s="212"/>
      <c r="J8" s="212"/>
      <c r="K8" s="212"/>
      <c r="L8" s="213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102"/>
      <c r="X8" s="102"/>
    </row>
    <row r="9" spans="1:24">
      <c r="A9" s="296"/>
      <c r="B9" s="209"/>
      <c r="C9" s="210"/>
      <c r="D9" s="205">
        <f>B9*C9</f>
        <v>0</v>
      </c>
      <c r="E9" s="205">
        <f t="shared" si="0"/>
        <v>0</v>
      </c>
      <c r="F9" s="206">
        <f t="shared" si="1"/>
        <v>0</v>
      </c>
      <c r="G9" s="211"/>
      <c r="H9" s="212"/>
      <c r="I9" s="212"/>
      <c r="J9" s="212"/>
      <c r="K9" s="212"/>
      <c r="L9" s="213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102"/>
      <c r="X9" s="102"/>
    </row>
    <row r="10" spans="1:24">
      <c r="A10" s="296"/>
      <c r="B10" s="209"/>
      <c r="C10" s="210"/>
      <c r="D10" s="205">
        <f t="shared" si="2"/>
        <v>0</v>
      </c>
      <c r="E10" s="205">
        <f t="shared" si="0"/>
        <v>0</v>
      </c>
      <c r="F10" s="206">
        <f t="shared" si="1"/>
        <v>0</v>
      </c>
      <c r="G10" s="211"/>
      <c r="H10" s="212"/>
      <c r="I10" s="212"/>
      <c r="J10" s="212"/>
      <c r="K10" s="212"/>
      <c r="L10" s="213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102"/>
      <c r="X10" s="102"/>
    </row>
    <row r="11" spans="1:24">
      <c r="A11" s="296"/>
      <c r="B11" s="209"/>
      <c r="C11" s="210"/>
      <c r="D11" s="205">
        <f t="shared" si="2"/>
        <v>0</v>
      </c>
      <c r="E11" s="205">
        <f t="shared" si="0"/>
        <v>0</v>
      </c>
      <c r="F11" s="206">
        <f t="shared" si="1"/>
        <v>0</v>
      </c>
      <c r="G11" s="211"/>
      <c r="H11" s="212"/>
      <c r="I11" s="212"/>
      <c r="J11" s="212"/>
      <c r="K11" s="212"/>
      <c r="L11" s="213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102"/>
      <c r="X11" s="102"/>
    </row>
    <row r="12" spans="1:24">
      <c r="A12" s="296"/>
      <c r="B12" s="209"/>
      <c r="C12" s="210"/>
      <c r="D12" s="205">
        <f t="shared" si="2"/>
        <v>0</v>
      </c>
      <c r="E12" s="205">
        <f t="shared" si="0"/>
        <v>0</v>
      </c>
      <c r="F12" s="206">
        <f t="shared" si="1"/>
        <v>0</v>
      </c>
      <c r="G12" s="211"/>
      <c r="H12" s="212"/>
      <c r="I12" s="212"/>
      <c r="J12" s="212"/>
      <c r="K12" s="212"/>
      <c r="L12" s="213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102"/>
      <c r="X12" s="102"/>
    </row>
    <row r="13" spans="1:24">
      <c r="A13" s="296"/>
      <c r="B13" s="209"/>
      <c r="C13" s="210"/>
      <c r="D13" s="205">
        <f t="shared" si="2"/>
        <v>0</v>
      </c>
      <c r="E13" s="205">
        <f t="shared" si="0"/>
        <v>0</v>
      </c>
      <c r="F13" s="206">
        <f t="shared" si="1"/>
        <v>0</v>
      </c>
      <c r="G13" s="211"/>
      <c r="H13" s="212"/>
      <c r="I13" s="212"/>
      <c r="J13" s="212"/>
      <c r="K13" s="212"/>
      <c r="L13" s="213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102"/>
      <c r="X13" s="102"/>
    </row>
    <row r="14" spans="1:24">
      <c r="A14" s="296"/>
      <c r="B14" s="209"/>
      <c r="C14" s="210"/>
      <c r="D14" s="205">
        <f t="shared" si="2"/>
        <v>0</v>
      </c>
      <c r="E14" s="205">
        <f t="shared" si="0"/>
        <v>0</v>
      </c>
      <c r="F14" s="206">
        <f t="shared" si="1"/>
        <v>0</v>
      </c>
      <c r="G14" s="211"/>
      <c r="H14" s="212"/>
      <c r="I14" s="212"/>
      <c r="J14" s="212"/>
      <c r="K14" s="212"/>
      <c r="L14" s="213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102"/>
      <c r="X14" s="102"/>
    </row>
    <row r="15" spans="1:24">
      <c r="A15" s="296"/>
      <c r="B15" s="209"/>
      <c r="C15" s="210"/>
      <c r="D15" s="205">
        <f t="shared" si="2"/>
        <v>0</v>
      </c>
      <c r="E15" s="205">
        <f t="shared" si="0"/>
        <v>0</v>
      </c>
      <c r="F15" s="206">
        <f t="shared" si="1"/>
        <v>0</v>
      </c>
      <c r="G15" s="211"/>
      <c r="H15" s="212"/>
      <c r="I15" s="212"/>
      <c r="J15" s="212"/>
      <c r="K15" s="212"/>
      <c r="L15" s="213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102"/>
      <c r="X15" s="102"/>
    </row>
    <row r="16" spans="1:24">
      <c r="A16" s="296"/>
      <c r="B16" s="209"/>
      <c r="C16" s="210"/>
      <c r="D16" s="205">
        <f t="shared" si="2"/>
        <v>0</v>
      </c>
      <c r="E16" s="205">
        <f t="shared" si="0"/>
        <v>0</v>
      </c>
      <c r="F16" s="206">
        <f t="shared" si="1"/>
        <v>0</v>
      </c>
      <c r="G16" s="211"/>
      <c r="H16" s="212"/>
      <c r="I16" s="212"/>
      <c r="J16" s="212"/>
      <c r="K16" s="212"/>
      <c r="L16" s="213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102"/>
      <c r="X16" s="102"/>
    </row>
    <row r="17" spans="1:24">
      <c r="A17" s="296"/>
      <c r="B17" s="209"/>
      <c r="C17" s="210"/>
      <c r="D17" s="205">
        <f t="shared" si="2"/>
        <v>0</v>
      </c>
      <c r="E17" s="205">
        <f t="shared" si="0"/>
        <v>0</v>
      </c>
      <c r="F17" s="206">
        <f t="shared" si="1"/>
        <v>0</v>
      </c>
      <c r="G17" s="211"/>
      <c r="H17" s="212"/>
      <c r="I17" s="212"/>
      <c r="J17" s="212"/>
      <c r="K17" s="212"/>
      <c r="L17" s="213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102"/>
      <c r="X17" s="102"/>
    </row>
    <row r="18" spans="1:24">
      <c r="A18" s="296"/>
      <c r="B18" s="209"/>
      <c r="C18" s="210"/>
      <c r="D18" s="205">
        <f t="shared" si="2"/>
        <v>0</v>
      </c>
      <c r="E18" s="205">
        <f t="shared" si="0"/>
        <v>0</v>
      </c>
      <c r="F18" s="206">
        <f t="shared" si="1"/>
        <v>0</v>
      </c>
      <c r="G18" s="211"/>
      <c r="H18" s="212"/>
      <c r="I18" s="212"/>
      <c r="J18" s="212"/>
      <c r="K18" s="212"/>
      <c r="L18" s="213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102"/>
      <c r="X18" s="102"/>
    </row>
    <row r="19" spans="1:24">
      <c r="A19" s="296"/>
      <c r="B19" s="209"/>
      <c r="C19" s="210"/>
      <c r="D19" s="205">
        <f t="shared" si="2"/>
        <v>0</v>
      </c>
      <c r="E19" s="205">
        <f t="shared" si="0"/>
        <v>0</v>
      </c>
      <c r="F19" s="206">
        <f t="shared" si="1"/>
        <v>0</v>
      </c>
      <c r="G19" s="211"/>
      <c r="H19" s="212"/>
      <c r="I19" s="212"/>
      <c r="J19" s="212"/>
      <c r="K19" s="212"/>
      <c r="L19" s="213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102"/>
      <c r="X19" s="102"/>
    </row>
    <row r="20" spans="1:24">
      <c r="A20" s="296"/>
      <c r="B20" s="209"/>
      <c r="C20" s="210"/>
      <c r="D20" s="205">
        <f t="shared" si="2"/>
        <v>0</v>
      </c>
      <c r="E20" s="205">
        <f t="shared" si="0"/>
        <v>0</v>
      </c>
      <c r="F20" s="206">
        <f t="shared" si="1"/>
        <v>0</v>
      </c>
      <c r="G20" s="211"/>
      <c r="H20" s="212"/>
      <c r="I20" s="212"/>
      <c r="J20" s="212"/>
      <c r="K20" s="212"/>
      <c r="L20" s="213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102"/>
      <c r="X20" s="102"/>
    </row>
    <row r="21" spans="1:24">
      <c r="A21" s="296"/>
      <c r="B21" s="209"/>
      <c r="C21" s="210"/>
      <c r="D21" s="205">
        <f t="shared" si="2"/>
        <v>0</v>
      </c>
      <c r="E21" s="205">
        <f t="shared" si="0"/>
        <v>0</v>
      </c>
      <c r="F21" s="206">
        <f t="shared" si="1"/>
        <v>0</v>
      </c>
      <c r="G21" s="211"/>
      <c r="H21" s="212"/>
      <c r="I21" s="212"/>
      <c r="J21" s="212"/>
      <c r="K21" s="212"/>
      <c r="L21" s="213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102"/>
      <c r="X21" s="102"/>
    </row>
    <row r="22" spans="1:24">
      <c r="A22" s="296"/>
      <c r="B22" s="209"/>
      <c r="C22" s="210"/>
      <c r="D22" s="205">
        <f t="shared" si="2"/>
        <v>0</v>
      </c>
      <c r="E22" s="205">
        <f t="shared" si="0"/>
        <v>0</v>
      </c>
      <c r="F22" s="206">
        <f t="shared" si="1"/>
        <v>0</v>
      </c>
      <c r="G22" s="211"/>
      <c r="H22" s="212"/>
      <c r="I22" s="212"/>
      <c r="J22" s="212"/>
      <c r="K22" s="212"/>
      <c r="L22" s="213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102"/>
      <c r="X22" s="102"/>
    </row>
    <row r="23" spans="1:24" s="11" customFormat="1">
      <c r="A23" s="11" t="s">
        <v>124</v>
      </c>
      <c r="C23" s="12"/>
      <c r="D23" s="207">
        <f>SUM(D3:D22)</f>
        <v>56000</v>
      </c>
      <c r="E23" s="207">
        <f>SUM(E3:E22)</f>
        <v>56000</v>
      </c>
      <c r="F23" s="208">
        <f>SUM(F3:F22)</f>
        <v>15000</v>
      </c>
      <c r="G23" s="18">
        <f>SUM(G3:G22)</f>
        <v>0</v>
      </c>
      <c r="H23" s="18">
        <f>SUM(H3:H22)</f>
        <v>1000</v>
      </c>
      <c r="I23" s="18">
        <f t="shared" ref="I23:K23" si="3">SUM(I3:I22)</f>
        <v>10000</v>
      </c>
      <c r="J23" s="18">
        <f t="shared" si="3"/>
        <v>13000</v>
      </c>
      <c r="K23" s="18">
        <f t="shared" si="3"/>
        <v>17000</v>
      </c>
      <c r="L23" s="18">
        <f>SUM(L3:L22)</f>
        <v>0</v>
      </c>
      <c r="M23" s="201">
        <f t="shared" ref="M23:V23" si="4">SUM(M3:M22)</f>
        <v>1000</v>
      </c>
      <c r="N23" s="201">
        <f t="shared" si="4"/>
        <v>2000</v>
      </c>
      <c r="O23" s="201">
        <f t="shared" si="4"/>
        <v>12000</v>
      </c>
      <c r="P23" s="201">
        <f t="shared" si="4"/>
        <v>0</v>
      </c>
      <c r="Q23" s="201">
        <f t="shared" si="4"/>
        <v>0</v>
      </c>
      <c r="R23" s="201">
        <f t="shared" si="4"/>
        <v>0</v>
      </c>
      <c r="S23" s="201">
        <f t="shared" si="4"/>
        <v>0</v>
      </c>
      <c r="T23" s="201">
        <f t="shared" si="4"/>
        <v>0</v>
      </c>
      <c r="U23" s="201">
        <f t="shared" si="4"/>
        <v>0</v>
      </c>
      <c r="V23" s="201">
        <f t="shared" si="4"/>
        <v>0</v>
      </c>
      <c r="W23" s="103"/>
      <c r="X23" s="103"/>
    </row>
    <row r="24" spans="1:24">
      <c r="E24" s="8" t="s">
        <v>125</v>
      </c>
    </row>
    <row r="25" spans="1:24">
      <c r="E25" s="28" t="s">
        <v>126</v>
      </c>
    </row>
    <row r="26" spans="1:24">
      <c r="E26" s="28" t="s">
        <v>127</v>
      </c>
    </row>
    <row r="27" spans="1:24">
      <c r="E27" s="28" t="s">
        <v>128</v>
      </c>
    </row>
    <row r="28" spans="1:24">
      <c r="E28" s="30" t="s">
        <v>129</v>
      </c>
    </row>
    <row r="29" spans="1:24">
      <c r="E29" s="30" t="s">
        <v>130</v>
      </c>
    </row>
  </sheetData>
  <sheetProtection sheet="1" objects="1" scenarios="1"/>
  <phoneticPr fontId="4"/>
  <conditionalFormatting sqref="E3">
    <cfRule type="cellIs" dxfId="11" priority="1" operator="notEqual">
      <formula>$D$3</formula>
    </cfRule>
  </conditionalFormatting>
  <conditionalFormatting sqref="E4:E23">
    <cfRule type="cellIs" dxfId="10" priority="2" operator="notEqual">
      <formula>$D4</formula>
    </cfRule>
  </conditionalFormatting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5C11-6A16-9E42-BEF0-3392782855AD}">
  <sheetPr>
    <pageSetUpPr fitToPage="1"/>
  </sheetPr>
  <dimension ref="A1:X29"/>
  <sheetViews>
    <sheetView zoomScale="85" zoomScaleNormal="85" workbookViewId="0">
      <pane xSplit="6" ySplit="2" topLeftCell="G3" activePane="bottomRight" state="frozen"/>
      <selection pane="topRight" activeCell="D33" sqref="D33"/>
      <selection pane="bottomLeft" activeCell="D33" sqref="D33"/>
      <selection pane="bottomRight" activeCell="A31" sqref="A31"/>
    </sheetView>
  </sheetViews>
  <sheetFormatPr baseColWidth="10" defaultColWidth="9.5703125" defaultRowHeight="20"/>
  <cols>
    <col min="1" max="1" width="28.42578125" style="8" customWidth="1"/>
    <col min="2" max="2" width="9.5703125" style="8"/>
    <col min="3" max="3" width="9.5703125" style="8" customWidth="1"/>
    <col min="4" max="7" width="10.5703125" style="8" customWidth="1"/>
    <col min="8" max="12" width="9.5703125" style="8"/>
    <col min="13" max="24" width="10.5703125" style="8" customWidth="1"/>
    <col min="25" max="16384" width="9.5703125" style="8"/>
  </cols>
  <sheetData>
    <row r="1" spans="1:24" ht="20" customHeight="1">
      <c r="A1" s="7" t="s">
        <v>131</v>
      </c>
      <c r="C1" s="8" t="s">
        <v>105</v>
      </c>
      <c r="D1" s="24"/>
      <c r="E1" s="24"/>
      <c r="F1" s="117"/>
      <c r="G1" s="224" t="s">
        <v>106</v>
      </c>
      <c r="H1" s="118"/>
      <c r="I1" s="118"/>
      <c r="J1" s="118"/>
      <c r="K1" s="118"/>
      <c r="L1" s="119"/>
      <c r="M1" s="8" t="s">
        <v>107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4" customHeight="1">
      <c r="A2" s="9" t="s">
        <v>109</v>
      </c>
      <c r="B2" s="10" t="s">
        <v>110</v>
      </c>
      <c r="C2" s="10" t="s">
        <v>111</v>
      </c>
      <c r="D2" s="16" t="s">
        <v>112</v>
      </c>
      <c r="E2" s="16" t="s">
        <v>113</v>
      </c>
      <c r="F2" s="204" t="s">
        <v>114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02" t="str">
        <f>'1 概要'!G17</f>
        <v>湯川秀樹</v>
      </c>
      <c r="N2" s="203" t="str">
        <f>'1 概要'!G18</f>
        <v>朝永振一郎</v>
      </c>
      <c r="O2" s="203" t="str">
        <f>'1 概要'!G19</f>
        <v>南部陽一郎</v>
      </c>
      <c r="P2" s="203">
        <f>'1 概要'!G20</f>
        <v>0</v>
      </c>
      <c r="Q2" s="203">
        <f>'1 概要'!G21</f>
        <v>0</v>
      </c>
      <c r="R2" s="203">
        <f>'1 概要'!G22</f>
        <v>0</v>
      </c>
      <c r="S2" s="203">
        <f>'1 概要'!G23</f>
        <v>0</v>
      </c>
      <c r="T2" s="203">
        <f>'1 概要'!G24</f>
        <v>0</v>
      </c>
      <c r="U2" s="203">
        <f>'1 概要'!G25</f>
        <v>0</v>
      </c>
      <c r="V2" s="203">
        <f>'1 概要'!G26</f>
        <v>0</v>
      </c>
    </row>
    <row r="3" spans="1:24">
      <c r="A3" s="31" t="s">
        <v>132</v>
      </c>
      <c r="B3" s="215">
        <v>30</v>
      </c>
      <c r="C3" s="215">
        <v>50000</v>
      </c>
      <c r="D3" s="205">
        <f>B3*C3</f>
        <v>1500000</v>
      </c>
      <c r="E3" s="205">
        <f>SUM(F3:L3)</f>
        <v>1500000</v>
      </c>
      <c r="F3" s="206">
        <f>SUM(M3:X3)</f>
        <v>1500000</v>
      </c>
      <c r="G3" s="211"/>
      <c r="H3" s="212"/>
      <c r="I3" s="212"/>
      <c r="J3" s="212"/>
      <c r="K3" s="212"/>
      <c r="L3" s="213"/>
      <c r="M3" s="214">
        <v>500000</v>
      </c>
      <c r="N3" s="214">
        <v>500000</v>
      </c>
      <c r="O3" s="214">
        <v>500000</v>
      </c>
      <c r="P3" s="214"/>
      <c r="Q3" s="214"/>
      <c r="R3" s="214"/>
      <c r="S3" s="214"/>
      <c r="T3" s="214"/>
      <c r="U3" s="214"/>
      <c r="V3" s="214"/>
      <c r="W3" s="102"/>
      <c r="X3" s="102"/>
    </row>
    <row r="4" spans="1:24" ht="21">
      <c r="A4" s="297" t="s">
        <v>133</v>
      </c>
      <c r="B4" s="215">
        <v>5</v>
      </c>
      <c r="C4" s="215">
        <v>150000</v>
      </c>
      <c r="D4" s="205">
        <f>B4*C4</f>
        <v>750000</v>
      </c>
      <c r="E4" s="205">
        <f t="shared" ref="E4:E22" si="0">SUM(F4:L4)</f>
        <v>750000</v>
      </c>
      <c r="F4" s="206">
        <f t="shared" ref="F4:F22" si="1">SUM(M4:X4)</f>
        <v>0</v>
      </c>
      <c r="G4" s="211"/>
      <c r="H4" s="212">
        <v>750000</v>
      </c>
      <c r="I4" s="212"/>
      <c r="J4" s="212"/>
      <c r="K4" s="212"/>
      <c r="L4" s="213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102"/>
      <c r="X4" s="102"/>
    </row>
    <row r="5" spans="1:24" ht="21">
      <c r="A5" s="297" t="s">
        <v>134</v>
      </c>
      <c r="B5" s="215">
        <v>2</v>
      </c>
      <c r="C5" s="215">
        <v>50000</v>
      </c>
      <c r="D5" s="205">
        <f t="shared" ref="D5:D22" si="2">B5*C5</f>
        <v>100000</v>
      </c>
      <c r="E5" s="205">
        <f t="shared" si="0"/>
        <v>100000</v>
      </c>
      <c r="F5" s="206">
        <f t="shared" si="1"/>
        <v>0</v>
      </c>
      <c r="G5" s="211"/>
      <c r="H5" s="212"/>
      <c r="I5" s="212">
        <v>100000</v>
      </c>
      <c r="J5" s="212"/>
      <c r="K5" s="212"/>
      <c r="L5" s="213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102"/>
      <c r="X5" s="102"/>
    </row>
    <row r="6" spans="1:24">
      <c r="A6" s="296"/>
      <c r="B6" s="209"/>
      <c r="C6" s="210"/>
      <c r="D6" s="205">
        <f t="shared" si="2"/>
        <v>0</v>
      </c>
      <c r="E6" s="205">
        <f t="shared" si="0"/>
        <v>0</v>
      </c>
      <c r="F6" s="206">
        <f t="shared" si="1"/>
        <v>0</v>
      </c>
      <c r="G6" s="211"/>
      <c r="H6" s="212"/>
      <c r="I6" s="212"/>
      <c r="J6" s="212"/>
      <c r="K6" s="212"/>
      <c r="L6" s="213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102"/>
      <c r="X6" s="102"/>
    </row>
    <row r="7" spans="1:24">
      <c r="A7" s="296"/>
      <c r="B7" s="209"/>
      <c r="C7" s="210"/>
      <c r="D7" s="205">
        <f t="shared" si="2"/>
        <v>0</v>
      </c>
      <c r="E7" s="205">
        <f t="shared" si="0"/>
        <v>0</v>
      </c>
      <c r="F7" s="206">
        <f t="shared" si="1"/>
        <v>0</v>
      </c>
      <c r="G7" s="211"/>
      <c r="H7" s="212"/>
      <c r="I7" s="212"/>
      <c r="J7" s="212"/>
      <c r="K7" s="212"/>
      <c r="L7" s="213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102"/>
      <c r="X7" s="102"/>
    </row>
    <row r="8" spans="1:24">
      <c r="A8" s="296"/>
      <c r="B8" s="209"/>
      <c r="C8" s="210"/>
      <c r="D8" s="205">
        <f t="shared" si="2"/>
        <v>0</v>
      </c>
      <c r="E8" s="205">
        <f t="shared" si="0"/>
        <v>0</v>
      </c>
      <c r="F8" s="206">
        <f t="shared" si="1"/>
        <v>0</v>
      </c>
      <c r="G8" s="211"/>
      <c r="H8" s="212"/>
      <c r="I8" s="212"/>
      <c r="J8" s="212"/>
      <c r="K8" s="212"/>
      <c r="L8" s="213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102"/>
      <c r="X8" s="102"/>
    </row>
    <row r="9" spans="1:24">
      <c r="A9" s="296"/>
      <c r="B9" s="209"/>
      <c r="C9" s="210"/>
      <c r="D9" s="205">
        <f t="shared" si="2"/>
        <v>0</v>
      </c>
      <c r="E9" s="205">
        <f t="shared" si="0"/>
        <v>0</v>
      </c>
      <c r="F9" s="206">
        <f t="shared" si="1"/>
        <v>0</v>
      </c>
      <c r="G9" s="211"/>
      <c r="H9" s="212"/>
      <c r="I9" s="212"/>
      <c r="J9" s="212"/>
      <c r="K9" s="212"/>
      <c r="L9" s="213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102"/>
      <c r="X9" s="102"/>
    </row>
    <row r="10" spans="1:24">
      <c r="A10" s="296"/>
      <c r="B10" s="209"/>
      <c r="C10" s="210"/>
      <c r="D10" s="205">
        <f t="shared" si="2"/>
        <v>0</v>
      </c>
      <c r="E10" s="205">
        <f t="shared" si="0"/>
        <v>0</v>
      </c>
      <c r="F10" s="206">
        <f t="shared" si="1"/>
        <v>0</v>
      </c>
      <c r="G10" s="211"/>
      <c r="H10" s="212"/>
      <c r="I10" s="212"/>
      <c r="J10" s="212"/>
      <c r="K10" s="212"/>
      <c r="L10" s="213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102"/>
      <c r="X10" s="102"/>
    </row>
    <row r="11" spans="1:24">
      <c r="A11" s="296"/>
      <c r="B11" s="209"/>
      <c r="C11" s="210"/>
      <c r="D11" s="205">
        <f t="shared" si="2"/>
        <v>0</v>
      </c>
      <c r="E11" s="205">
        <f t="shared" si="0"/>
        <v>0</v>
      </c>
      <c r="F11" s="206">
        <f t="shared" si="1"/>
        <v>0</v>
      </c>
      <c r="G11" s="211"/>
      <c r="H11" s="212"/>
      <c r="I11" s="212"/>
      <c r="J11" s="212"/>
      <c r="K11" s="212"/>
      <c r="L11" s="213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102"/>
      <c r="X11" s="102"/>
    </row>
    <row r="12" spans="1:24">
      <c r="A12" s="296"/>
      <c r="B12" s="209"/>
      <c r="C12" s="210"/>
      <c r="D12" s="205">
        <f t="shared" si="2"/>
        <v>0</v>
      </c>
      <c r="E12" s="205">
        <f t="shared" si="0"/>
        <v>0</v>
      </c>
      <c r="F12" s="206">
        <f t="shared" si="1"/>
        <v>0</v>
      </c>
      <c r="G12" s="211"/>
      <c r="H12" s="212"/>
      <c r="I12" s="212"/>
      <c r="J12" s="212"/>
      <c r="K12" s="212"/>
      <c r="L12" s="213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102"/>
      <c r="X12" s="102"/>
    </row>
    <row r="13" spans="1:24">
      <c r="A13" s="296"/>
      <c r="B13" s="209"/>
      <c r="C13" s="210"/>
      <c r="D13" s="205">
        <f t="shared" si="2"/>
        <v>0</v>
      </c>
      <c r="E13" s="205">
        <f t="shared" si="0"/>
        <v>0</v>
      </c>
      <c r="F13" s="206">
        <f t="shared" si="1"/>
        <v>0</v>
      </c>
      <c r="G13" s="211"/>
      <c r="H13" s="212"/>
      <c r="I13" s="212"/>
      <c r="J13" s="212"/>
      <c r="K13" s="212"/>
      <c r="L13" s="213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102"/>
      <c r="X13" s="102"/>
    </row>
    <row r="14" spans="1:24">
      <c r="A14" s="296"/>
      <c r="B14" s="209"/>
      <c r="C14" s="210"/>
      <c r="D14" s="205">
        <f t="shared" si="2"/>
        <v>0</v>
      </c>
      <c r="E14" s="205">
        <f t="shared" si="0"/>
        <v>0</v>
      </c>
      <c r="F14" s="206">
        <f t="shared" si="1"/>
        <v>0</v>
      </c>
      <c r="G14" s="211"/>
      <c r="H14" s="212"/>
      <c r="I14" s="212"/>
      <c r="J14" s="212"/>
      <c r="K14" s="212"/>
      <c r="L14" s="213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102"/>
      <c r="X14" s="102"/>
    </row>
    <row r="15" spans="1:24">
      <c r="A15" s="296"/>
      <c r="B15" s="209"/>
      <c r="C15" s="210"/>
      <c r="D15" s="205">
        <f t="shared" si="2"/>
        <v>0</v>
      </c>
      <c r="E15" s="205">
        <f t="shared" si="0"/>
        <v>0</v>
      </c>
      <c r="F15" s="206">
        <f t="shared" si="1"/>
        <v>0</v>
      </c>
      <c r="G15" s="211"/>
      <c r="H15" s="212"/>
      <c r="I15" s="212"/>
      <c r="J15" s="212"/>
      <c r="K15" s="212"/>
      <c r="L15" s="213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102"/>
      <c r="X15" s="102"/>
    </row>
    <row r="16" spans="1:24">
      <c r="A16" s="296"/>
      <c r="B16" s="209"/>
      <c r="C16" s="210"/>
      <c r="D16" s="205">
        <f t="shared" si="2"/>
        <v>0</v>
      </c>
      <c r="E16" s="205">
        <f t="shared" si="0"/>
        <v>0</v>
      </c>
      <c r="F16" s="206">
        <f t="shared" si="1"/>
        <v>0</v>
      </c>
      <c r="G16" s="211"/>
      <c r="H16" s="212"/>
      <c r="I16" s="212"/>
      <c r="J16" s="212"/>
      <c r="K16" s="212"/>
      <c r="L16" s="213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102"/>
      <c r="X16" s="102"/>
    </row>
    <row r="17" spans="1:24">
      <c r="A17" s="296"/>
      <c r="B17" s="209"/>
      <c r="C17" s="210"/>
      <c r="D17" s="205">
        <f t="shared" si="2"/>
        <v>0</v>
      </c>
      <c r="E17" s="205">
        <f t="shared" si="0"/>
        <v>0</v>
      </c>
      <c r="F17" s="206">
        <f t="shared" si="1"/>
        <v>0</v>
      </c>
      <c r="G17" s="211"/>
      <c r="H17" s="212"/>
      <c r="I17" s="212"/>
      <c r="J17" s="212"/>
      <c r="K17" s="212"/>
      <c r="L17" s="213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102"/>
      <c r="X17" s="102"/>
    </row>
    <row r="18" spans="1:24">
      <c r="A18" s="296"/>
      <c r="B18" s="209"/>
      <c r="C18" s="210"/>
      <c r="D18" s="205">
        <f t="shared" si="2"/>
        <v>0</v>
      </c>
      <c r="E18" s="205">
        <f t="shared" si="0"/>
        <v>0</v>
      </c>
      <c r="F18" s="206">
        <f t="shared" si="1"/>
        <v>0</v>
      </c>
      <c r="G18" s="211"/>
      <c r="H18" s="212"/>
      <c r="I18" s="212"/>
      <c r="J18" s="212"/>
      <c r="K18" s="212"/>
      <c r="L18" s="213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102"/>
      <c r="X18" s="102"/>
    </row>
    <row r="19" spans="1:24">
      <c r="A19" s="296"/>
      <c r="B19" s="209"/>
      <c r="C19" s="210"/>
      <c r="D19" s="205">
        <f t="shared" si="2"/>
        <v>0</v>
      </c>
      <c r="E19" s="205">
        <f t="shared" si="0"/>
        <v>0</v>
      </c>
      <c r="F19" s="206">
        <f t="shared" si="1"/>
        <v>0</v>
      </c>
      <c r="G19" s="211"/>
      <c r="H19" s="212"/>
      <c r="I19" s="212"/>
      <c r="J19" s="212"/>
      <c r="K19" s="212"/>
      <c r="L19" s="213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102"/>
      <c r="X19" s="102"/>
    </row>
    <row r="20" spans="1:24">
      <c r="A20" s="296"/>
      <c r="B20" s="209"/>
      <c r="C20" s="210"/>
      <c r="D20" s="205">
        <f t="shared" si="2"/>
        <v>0</v>
      </c>
      <c r="E20" s="205">
        <f t="shared" si="0"/>
        <v>0</v>
      </c>
      <c r="F20" s="206">
        <f t="shared" si="1"/>
        <v>0</v>
      </c>
      <c r="G20" s="211"/>
      <c r="H20" s="212"/>
      <c r="I20" s="212"/>
      <c r="J20" s="212"/>
      <c r="K20" s="212"/>
      <c r="L20" s="213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102"/>
      <c r="X20" s="102"/>
    </row>
    <row r="21" spans="1:24">
      <c r="A21" s="296"/>
      <c r="B21" s="209"/>
      <c r="C21" s="210"/>
      <c r="D21" s="205">
        <f t="shared" si="2"/>
        <v>0</v>
      </c>
      <c r="E21" s="205">
        <f t="shared" si="0"/>
        <v>0</v>
      </c>
      <c r="F21" s="206">
        <f t="shared" si="1"/>
        <v>0</v>
      </c>
      <c r="G21" s="211"/>
      <c r="H21" s="212"/>
      <c r="I21" s="212"/>
      <c r="J21" s="212"/>
      <c r="K21" s="212"/>
      <c r="L21" s="213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102"/>
      <c r="X21" s="102"/>
    </row>
    <row r="22" spans="1:24">
      <c r="A22" s="296"/>
      <c r="B22" s="209"/>
      <c r="C22" s="210"/>
      <c r="D22" s="205">
        <f t="shared" si="2"/>
        <v>0</v>
      </c>
      <c r="E22" s="205">
        <f t="shared" si="0"/>
        <v>0</v>
      </c>
      <c r="F22" s="206">
        <f t="shared" si="1"/>
        <v>0</v>
      </c>
      <c r="G22" s="211"/>
      <c r="H22" s="212"/>
      <c r="I22" s="212"/>
      <c r="J22" s="212"/>
      <c r="K22" s="212"/>
      <c r="L22" s="213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102"/>
      <c r="X22" s="102"/>
    </row>
    <row r="23" spans="1:24" s="11" customFormat="1">
      <c r="A23" s="11" t="s">
        <v>124</v>
      </c>
      <c r="C23" s="12"/>
      <c r="D23" s="207">
        <f>SUM(D3:D22)</f>
        <v>2350000</v>
      </c>
      <c r="E23" s="207">
        <f>SUM(E3:E22)</f>
        <v>2350000</v>
      </c>
      <c r="F23" s="208">
        <f>SUM(F3:F22)</f>
        <v>1500000</v>
      </c>
      <c r="G23" s="18">
        <f>SUM(G3:G22)</f>
        <v>0</v>
      </c>
      <c r="H23" s="18">
        <f>SUM(H3:H22)</f>
        <v>750000</v>
      </c>
      <c r="I23" s="18">
        <f t="shared" ref="I23:K23" si="3">SUM(I3:I22)</f>
        <v>100000</v>
      </c>
      <c r="J23" s="18">
        <f t="shared" si="3"/>
        <v>0</v>
      </c>
      <c r="K23" s="18">
        <f t="shared" si="3"/>
        <v>0</v>
      </c>
      <c r="L23" s="18">
        <f>SUM(L3:L22)</f>
        <v>0</v>
      </c>
      <c r="M23" s="201">
        <f t="shared" ref="M23:V23" si="4">SUM(M3:M22)</f>
        <v>500000</v>
      </c>
      <c r="N23" s="201">
        <f t="shared" si="4"/>
        <v>500000</v>
      </c>
      <c r="O23" s="201">
        <f t="shared" si="4"/>
        <v>500000</v>
      </c>
      <c r="P23" s="201">
        <f t="shared" si="4"/>
        <v>0</v>
      </c>
      <c r="Q23" s="201">
        <f t="shared" si="4"/>
        <v>0</v>
      </c>
      <c r="R23" s="201">
        <f t="shared" si="4"/>
        <v>0</v>
      </c>
      <c r="S23" s="201">
        <f t="shared" si="4"/>
        <v>0</v>
      </c>
      <c r="T23" s="201">
        <f t="shared" si="4"/>
        <v>0</v>
      </c>
      <c r="U23" s="201">
        <f t="shared" si="4"/>
        <v>0</v>
      </c>
      <c r="V23" s="201">
        <f t="shared" si="4"/>
        <v>0</v>
      </c>
      <c r="W23" s="103"/>
      <c r="X23" s="103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E3">
    <cfRule type="cellIs" dxfId="9" priority="1" operator="notEqual">
      <formula>$D$3</formula>
    </cfRule>
  </conditionalFormatting>
  <conditionalFormatting sqref="E4:E23">
    <cfRule type="cellIs" dxfId="8" priority="2" operator="notEqual">
      <formula>$D4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5D37-FDAC-0749-8BBD-6DAA04DFCCF2}">
  <sheetPr>
    <pageSetUpPr fitToPage="1"/>
  </sheetPr>
  <dimension ref="A1:X29"/>
  <sheetViews>
    <sheetView workbookViewId="0">
      <pane xSplit="6" ySplit="2" topLeftCell="G3" activePane="bottomRight" state="frozen"/>
      <selection pane="topRight" activeCell="D33" sqref="D33"/>
      <selection pane="bottomLeft" activeCell="D33" sqref="D33"/>
      <selection pane="bottomRight" activeCell="A31" sqref="A31"/>
    </sheetView>
  </sheetViews>
  <sheetFormatPr baseColWidth="10" defaultColWidth="9.5703125" defaultRowHeight="20"/>
  <cols>
    <col min="1" max="1" width="28.42578125" style="8" customWidth="1"/>
    <col min="2" max="2" width="9.5703125" style="8"/>
    <col min="3" max="3" width="9.5703125" style="8" customWidth="1"/>
    <col min="4" max="7" width="10.5703125" style="8" customWidth="1"/>
    <col min="8" max="12" width="9.5703125" style="8"/>
    <col min="13" max="24" width="10.5703125" style="8" customWidth="1"/>
    <col min="25" max="16384" width="9.5703125" style="8"/>
  </cols>
  <sheetData>
    <row r="1" spans="1:24" ht="20" customHeight="1">
      <c r="A1" s="7" t="s">
        <v>135</v>
      </c>
      <c r="C1" s="8" t="s">
        <v>105</v>
      </c>
      <c r="D1" s="24"/>
      <c r="E1" s="24"/>
      <c r="F1" s="117"/>
      <c r="G1" s="224" t="s">
        <v>106</v>
      </c>
      <c r="H1" s="118"/>
      <c r="I1" s="118"/>
      <c r="J1" s="118"/>
      <c r="K1" s="118"/>
      <c r="L1" s="119"/>
      <c r="M1" s="8" t="s">
        <v>107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1">
      <c r="A2" s="9" t="s">
        <v>109</v>
      </c>
      <c r="B2" s="10" t="s">
        <v>110</v>
      </c>
      <c r="C2" s="10" t="s">
        <v>111</v>
      </c>
      <c r="D2" s="16" t="s">
        <v>112</v>
      </c>
      <c r="E2" s="16" t="s">
        <v>113</v>
      </c>
      <c r="F2" s="204" t="s">
        <v>114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02" t="str">
        <f>'1 概要'!G17</f>
        <v>湯川秀樹</v>
      </c>
      <c r="N2" s="203" t="str">
        <f>'1 概要'!G18</f>
        <v>朝永振一郎</v>
      </c>
      <c r="O2" s="203" t="str">
        <f>'1 概要'!G19</f>
        <v>南部陽一郎</v>
      </c>
      <c r="P2" s="203">
        <f>'1 概要'!G20</f>
        <v>0</v>
      </c>
      <c r="Q2" s="203">
        <f>'1 概要'!G21</f>
        <v>0</v>
      </c>
      <c r="R2" s="203">
        <f>'1 概要'!G22</f>
        <v>0</v>
      </c>
      <c r="S2" s="203">
        <f>'1 概要'!G23</f>
        <v>0</v>
      </c>
      <c r="T2" s="203">
        <f>'1 概要'!G24</f>
        <v>0</v>
      </c>
      <c r="U2" s="203">
        <f>'1 概要'!G25</f>
        <v>0</v>
      </c>
      <c r="V2" s="203">
        <f>'1 概要'!G26</f>
        <v>0</v>
      </c>
    </row>
    <row r="3" spans="1:24" ht="21">
      <c r="A3" s="298" t="s">
        <v>136</v>
      </c>
      <c r="B3" s="216">
        <v>10</v>
      </c>
      <c r="C3" s="217">
        <v>30000</v>
      </c>
      <c r="D3" s="205">
        <f>B3*C3</f>
        <v>300000</v>
      </c>
      <c r="E3" s="205">
        <f>SUM(F3:L3)</f>
        <v>300000</v>
      </c>
      <c r="F3" s="206">
        <f>SUM(M3:X3)</f>
        <v>300000</v>
      </c>
      <c r="G3" s="211"/>
      <c r="H3" s="212"/>
      <c r="I3" s="212"/>
      <c r="J3" s="212"/>
      <c r="K3" s="212"/>
      <c r="L3" s="213"/>
      <c r="M3" s="214">
        <v>300000</v>
      </c>
      <c r="N3" s="214"/>
      <c r="O3" s="214"/>
      <c r="P3" s="214"/>
      <c r="Q3" s="214"/>
      <c r="R3" s="214"/>
      <c r="S3" s="214"/>
      <c r="T3" s="214"/>
      <c r="U3" s="214"/>
      <c r="V3" s="214"/>
      <c r="W3" s="102"/>
      <c r="X3" s="102"/>
    </row>
    <row r="4" spans="1:24" ht="21">
      <c r="A4" s="299" t="s">
        <v>137</v>
      </c>
      <c r="B4" s="218">
        <v>3</v>
      </c>
      <c r="C4" s="219">
        <v>7600</v>
      </c>
      <c r="D4" s="205">
        <f>B4*C4</f>
        <v>22800</v>
      </c>
      <c r="E4" s="205">
        <f t="shared" ref="E4:E22" si="0">SUM(F4:L4)</f>
        <v>22800</v>
      </c>
      <c r="F4" s="206">
        <f t="shared" ref="F4:F22" si="1">SUM(M4:X4)</f>
        <v>20000</v>
      </c>
      <c r="G4" s="211"/>
      <c r="H4" s="212"/>
      <c r="I4" s="212"/>
      <c r="J4" s="212">
        <v>2800</v>
      </c>
      <c r="K4" s="212"/>
      <c r="L4" s="213"/>
      <c r="M4" s="214"/>
      <c r="N4" s="214">
        <v>20000</v>
      </c>
      <c r="O4" s="214"/>
      <c r="P4" s="214"/>
      <c r="Q4" s="214"/>
      <c r="R4" s="214"/>
      <c r="S4" s="214"/>
      <c r="T4" s="214"/>
      <c r="U4" s="214"/>
      <c r="V4" s="214"/>
      <c r="W4" s="102"/>
      <c r="X4" s="102"/>
    </row>
    <row r="5" spans="1:24">
      <c r="A5" s="296"/>
      <c r="B5" s="209"/>
      <c r="C5" s="210"/>
      <c r="D5" s="205">
        <f t="shared" ref="D5:D22" si="2">B5*C5</f>
        <v>0</v>
      </c>
      <c r="E5" s="205">
        <f t="shared" si="0"/>
        <v>0</v>
      </c>
      <c r="F5" s="206">
        <f t="shared" si="1"/>
        <v>0</v>
      </c>
      <c r="G5" s="211"/>
      <c r="H5" s="212"/>
      <c r="I5" s="212"/>
      <c r="J5" s="212"/>
      <c r="K5" s="212"/>
      <c r="L5" s="213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102"/>
      <c r="X5" s="102"/>
    </row>
    <row r="6" spans="1:24">
      <c r="A6" s="296"/>
      <c r="B6" s="209"/>
      <c r="C6" s="210"/>
      <c r="D6" s="205">
        <f t="shared" si="2"/>
        <v>0</v>
      </c>
      <c r="E6" s="205">
        <f t="shared" si="0"/>
        <v>0</v>
      </c>
      <c r="F6" s="206">
        <f t="shared" si="1"/>
        <v>0</v>
      </c>
      <c r="G6" s="211"/>
      <c r="H6" s="212"/>
      <c r="I6" s="212"/>
      <c r="J6" s="212"/>
      <c r="K6" s="212"/>
      <c r="L6" s="213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102"/>
      <c r="X6" s="102"/>
    </row>
    <row r="7" spans="1:24">
      <c r="A7" s="296"/>
      <c r="B7" s="209"/>
      <c r="C7" s="210"/>
      <c r="D7" s="205">
        <f t="shared" si="2"/>
        <v>0</v>
      </c>
      <c r="E7" s="205">
        <f t="shared" si="0"/>
        <v>0</v>
      </c>
      <c r="F7" s="206">
        <f t="shared" si="1"/>
        <v>0</v>
      </c>
      <c r="G7" s="211"/>
      <c r="H7" s="212"/>
      <c r="I7" s="212"/>
      <c r="J7" s="212"/>
      <c r="K7" s="212"/>
      <c r="L7" s="213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102"/>
      <c r="X7" s="102"/>
    </row>
    <row r="8" spans="1:24">
      <c r="A8" s="296"/>
      <c r="B8" s="209"/>
      <c r="C8" s="210"/>
      <c r="D8" s="205">
        <f t="shared" si="2"/>
        <v>0</v>
      </c>
      <c r="E8" s="205">
        <f t="shared" si="0"/>
        <v>0</v>
      </c>
      <c r="F8" s="206">
        <f t="shared" si="1"/>
        <v>0</v>
      </c>
      <c r="G8" s="211"/>
      <c r="H8" s="212"/>
      <c r="I8" s="212"/>
      <c r="J8" s="212"/>
      <c r="K8" s="212"/>
      <c r="L8" s="213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102"/>
      <c r="X8" s="102"/>
    </row>
    <row r="9" spans="1:24">
      <c r="A9" s="296"/>
      <c r="B9" s="209"/>
      <c r="C9" s="210"/>
      <c r="D9" s="205">
        <f t="shared" si="2"/>
        <v>0</v>
      </c>
      <c r="E9" s="205">
        <f t="shared" si="0"/>
        <v>0</v>
      </c>
      <c r="F9" s="206">
        <f t="shared" si="1"/>
        <v>0</v>
      </c>
      <c r="G9" s="211"/>
      <c r="H9" s="212"/>
      <c r="I9" s="212"/>
      <c r="J9" s="212"/>
      <c r="K9" s="212"/>
      <c r="L9" s="213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102"/>
      <c r="X9" s="102"/>
    </row>
    <row r="10" spans="1:24">
      <c r="A10" s="296"/>
      <c r="B10" s="209"/>
      <c r="C10" s="210"/>
      <c r="D10" s="205">
        <f t="shared" si="2"/>
        <v>0</v>
      </c>
      <c r="E10" s="205">
        <f t="shared" si="0"/>
        <v>0</v>
      </c>
      <c r="F10" s="206">
        <f t="shared" si="1"/>
        <v>0</v>
      </c>
      <c r="G10" s="211"/>
      <c r="H10" s="212"/>
      <c r="I10" s="212"/>
      <c r="J10" s="212"/>
      <c r="K10" s="212"/>
      <c r="L10" s="213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102"/>
      <c r="X10" s="102"/>
    </row>
    <row r="11" spans="1:24">
      <c r="A11" s="296"/>
      <c r="B11" s="209"/>
      <c r="C11" s="210"/>
      <c r="D11" s="205">
        <f t="shared" si="2"/>
        <v>0</v>
      </c>
      <c r="E11" s="205">
        <f t="shared" si="0"/>
        <v>0</v>
      </c>
      <c r="F11" s="206">
        <f t="shared" si="1"/>
        <v>0</v>
      </c>
      <c r="G11" s="211"/>
      <c r="H11" s="212"/>
      <c r="I11" s="212"/>
      <c r="J11" s="212"/>
      <c r="K11" s="212"/>
      <c r="L11" s="213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102"/>
      <c r="X11" s="102"/>
    </row>
    <row r="12" spans="1:24">
      <c r="A12" s="296"/>
      <c r="B12" s="209"/>
      <c r="C12" s="210"/>
      <c r="D12" s="205">
        <f t="shared" si="2"/>
        <v>0</v>
      </c>
      <c r="E12" s="205">
        <f t="shared" si="0"/>
        <v>0</v>
      </c>
      <c r="F12" s="206">
        <f t="shared" si="1"/>
        <v>0</v>
      </c>
      <c r="G12" s="211"/>
      <c r="H12" s="212"/>
      <c r="I12" s="212"/>
      <c r="J12" s="212"/>
      <c r="K12" s="212"/>
      <c r="L12" s="213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102"/>
      <c r="X12" s="102"/>
    </row>
    <row r="13" spans="1:24">
      <c r="A13" s="296"/>
      <c r="B13" s="209"/>
      <c r="C13" s="210"/>
      <c r="D13" s="205">
        <f t="shared" si="2"/>
        <v>0</v>
      </c>
      <c r="E13" s="205">
        <f t="shared" si="0"/>
        <v>0</v>
      </c>
      <c r="F13" s="206">
        <f t="shared" si="1"/>
        <v>0</v>
      </c>
      <c r="G13" s="211"/>
      <c r="H13" s="212"/>
      <c r="I13" s="212"/>
      <c r="J13" s="212"/>
      <c r="K13" s="212"/>
      <c r="L13" s="213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102"/>
      <c r="X13" s="102"/>
    </row>
    <row r="14" spans="1:24">
      <c r="A14" s="296"/>
      <c r="B14" s="209"/>
      <c r="C14" s="210"/>
      <c r="D14" s="205">
        <f t="shared" si="2"/>
        <v>0</v>
      </c>
      <c r="E14" s="205">
        <f t="shared" si="0"/>
        <v>0</v>
      </c>
      <c r="F14" s="206">
        <f t="shared" si="1"/>
        <v>0</v>
      </c>
      <c r="G14" s="211"/>
      <c r="H14" s="212"/>
      <c r="I14" s="212"/>
      <c r="J14" s="212"/>
      <c r="K14" s="212"/>
      <c r="L14" s="213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102"/>
      <c r="X14" s="102"/>
    </row>
    <row r="15" spans="1:24">
      <c r="A15" s="296"/>
      <c r="B15" s="209"/>
      <c r="C15" s="210"/>
      <c r="D15" s="205">
        <f t="shared" si="2"/>
        <v>0</v>
      </c>
      <c r="E15" s="205">
        <f t="shared" si="0"/>
        <v>0</v>
      </c>
      <c r="F15" s="206">
        <f t="shared" si="1"/>
        <v>0</v>
      </c>
      <c r="G15" s="211"/>
      <c r="H15" s="212"/>
      <c r="I15" s="212"/>
      <c r="J15" s="212"/>
      <c r="K15" s="212"/>
      <c r="L15" s="213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102"/>
      <c r="X15" s="102"/>
    </row>
    <row r="16" spans="1:24">
      <c r="A16" s="296"/>
      <c r="B16" s="209"/>
      <c r="C16" s="210"/>
      <c r="D16" s="205">
        <f t="shared" si="2"/>
        <v>0</v>
      </c>
      <c r="E16" s="205">
        <f t="shared" si="0"/>
        <v>0</v>
      </c>
      <c r="F16" s="206">
        <f t="shared" si="1"/>
        <v>0</v>
      </c>
      <c r="G16" s="211"/>
      <c r="H16" s="212"/>
      <c r="I16" s="212"/>
      <c r="J16" s="212"/>
      <c r="K16" s="212"/>
      <c r="L16" s="213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102"/>
      <c r="X16" s="102"/>
    </row>
    <row r="17" spans="1:24">
      <c r="A17" s="296"/>
      <c r="B17" s="209"/>
      <c r="C17" s="210"/>
      <c r="D17" s="205">
        <f t="shared" si="2"/>
        <v>0</v>
      </c>
      <c r="E17" s="205">
        <f t="shared" si="0"/>
        <v>0</v>
      </c>
      <c r="F17" s="206">
        <f t="shared" si="1"/>
        <v>0</v>
      </c>
      <c r="G17" s="211"/>
      <c r="H17" s="212"/>
      <c r="I17" s="212"/>
      <c r="J17" s="212"/>
      <c r="K17" s="212"/>
      <c r="L17" s="213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102"/>
      <c r="X17" s="102"/>
    </row>
    <row r="18" spans="1:24">
      <c r="A18" s="296"/>
      <c r="B18" s="209"/>
      <c r="C18" s="210"/>
      <c r="D18" s="205">
        <f t="shared" si="2"/>
        <v>0</v>
      </c>
      <c r="E18" s="205">
        <f t="shared" si="0"/>
        <v>0</v>
      </c>
      <c r="F18" s="206">
        <f t="shared" si="1"/>
        <v>0</v>
      </c>
      <c r="G18" s="211"/>
      <c r="H18" s="212"/>
      <c r="I18" s="212"/>
      <c r="J18" s="212"/>
      <c r="K18" s="212"/>
      <c r="L18" s="213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102"/>
      <c r="X18" s="102"/>
    </row>
    <row r="19" spans="1:24">
      <c r="A19" s="296"/>
      <c r="B19" s="209"/>
      <c r="C19" s="210"/>
      <c r="D19" s="205">
        <f t="shared" si="2"/>
        <v>0</v>
      </c>
      <c r="E19" s="205">
        <f t="shared" si="0"/>
        <v>0</v>
      </c>
      <c r="F19" s="206">
        <f t="shared" si="1"/>
        <v>0</v>
      </c>
      <c r="G19" s="211"/>
      <c r="H19" s="212"/>
      <c r="I19" s="212"/>
      <c r="J19" s="212"/>
      <c r="K19" s="212"/>
      <c r="L19" s="213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102"/>
      <c r="X19" s="102"/>
    </row>
    <row r="20" spans="1:24">
      <c r="A20" s="296"/>
      <c r="B20" s="209"/>
      <c r="C20" s="210"/>
      <c r="D20" s="205">
        <f t="shared" si="2"/>
        <v>0</v>
      </c>
      <c r="E20" s="205">
        <f t="shared" si="0"/>
        <v>0</v>
      </c>
      <c r="F20" s="206">
        <f t="shared" si="1"/>
        <v>0</v>
      </c>
      <c r="G20" s="211"/>
      <c r="H20" s="212"/>
      <c r="I20" s="212"/>
      <c r="J20" s="212"/>
      <c r="K20" s="212"/>
      <c r="L20" s="213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102"/>
      <c r="X20" s="102"/>
    </row>
    <row r="21" spans="1:24">
      <c r="A21" s="296"/>
      <c r="B21" s="209"/>
      <c r="C21" s="210"/>
      <c r="D21" s="205">
        <f t="shared" si="2"/>
        <v>0</v>
      </c>
      <c r="E21" s="205">
        <f t="shared" si="0"/>
        <v>0</v>
      </c>
      <c r="F21" s="206">
        <f t="shared" si="1"/>
        <v>0</v>
      </c>
      <c r="G21" s="211"/>
      <c r="H21" s="212"/>
      <c r="I21" s="212"/>
      <c r="J21" s="212"/>
      <c r="K21" s="212"/>
      <c r="L21" s="213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102"/>
      <c r="X21" s="102"/>
    </row>
    <row r="22" spans="1:24">
      <c r="A22" s="296"/>
      <c r="B22" s="209"/>
      <c r="C22" s="210"/>
      <c r="D22" s="205">
        <f t="shared" si="2"/>
        <v>0</v>
      </c>
      <c r="E22" s="205">
        <f t="shared" si="0"/>
        <v>0</v>
      </c>
      <c r="F22" s="206">
        <f t="shared" si="1"/>
        <v>0</v>
      </c>
      <c r="G22" s="211"/>
      <c r="H22" s="212"/>
      <c r="I22" s="212"/>
      <c r="J22" s="212"/>
      <c r="K22" s="212"/>
      <c r="L22" s="213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102"/>
      <c r="X22" s="102"/>
    </row>
    <row r="23" spans="1:24" s="11" customFormat="1">
      <c r="A23" s="11" t="s">
        <v>124</v>
      </c>
      <c r="C23" s="12"/>
      <c r="D23" s="207">
        <f>SUM(D3:D22)</f>
        <v>322800</v>
      </c>
      <c r="E23" s="207">
        <f>SUM(E3:E22)</f>
        <v>322800</v>
      </c>
      <c r="F23" s="208">
        <f>SUM(F3:F22)</f>
        <v>320000</v>
      </c>
      <c r="G23" s="207">
        <f>SUM(G3:G22)</f>
        <v>0</v>
      </c>
      <c r="H23" s="207">
        <f>SUM(H3:H22)</f>
        <v>0</v>
      </c>
      <c r="I23" s="207">
        <f t="shared" ref="I23:K23" si="3">SUM(I3:I22)</f>
        <v>0</v>
      </c>
      <c r="J23" s="207">
        <f t="shared" si="3"/>
        <v>2800</v>
      </c>
      <c r="K23" s="207">
        <f t="shared" si="3"/>
        <v>0</v>
      </c>
      <c r="L23" s="207">
        <f>SUM(L3:L22)</f>
        <v>0</v>
      </c>
      <c r="M23" s="208">
        <f t="shared" ref="M23:V23" si="4">SUM(M3:M22)</f>
        <v>300000</v>
      </c>
      <c r="N23" s="208">
        <f t="shared" si="4"/>
        <v>20000</v>
      </c>
      <c r="O23" s="208">
        <f t="shared" si="4"/>
        <v>0</v>
      </c>
      <c r="P23" s="208">
        <f t="shared" si="4"/>
        <v>0</v>
      </c>
      <c r="Q23" s="208">
        <f t="shared" si="4"/>
        <v>0</v>
      </c>
      <c r="R23" s="208">
        <f t="shared" si="4"/>
        <v>0</v>
      </c>
      <c r="S23" s="208">
        <f t="shared" si="4"/>
        <v>0</v>
      </c>
      <c r="T23" s="208">
        <f t="shared" si="4"/>
        <v>0</v>
      </c>
      <c r="U23" s="208">
        <f t="shared" si="4"/>
        <v>0</v>
      </c>
      <c r="V23" s="208">
        <f t="shared" si="4"/>
        <v>0</v>
      </c>
      <c r="W23" s="103"/>
      <c r="X23" s="103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B3:C4">
    <cfRule type="cellIs" dxfId="7" priority="1" stopIfTrue="1" operator="lessThan">
      <formula>0</formula>
    </cfRule>
  </conditionalFormatting>
  <conditionalFormatting sqref="E3">
    <cfRule type="cellIs" dxfId="6" priority="2" operator="notEqual">
      <formula>$D$3</formula>
    </cfRule>
  </conditionalFormatting>
  <conditionalFormatting sqref="E4:E23">
    <cfRule type="cellIs" dxfId="5" priority="3" operator="notEqual">
      <formula>$D4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CC8C-0638-ED4D-A9CB-E1D13D55D571}">
  <sheetPr>
    <pageSetUpPr fitToPage="1"/>
  </sheetPr>
  <dimension ref="A1:X29"/>
  <sheetViews>
    <sheetView workbookViewId="0">
      <pane xSplit="6" ySplit="2" topLeftCell="G3" activePane="bottomRight" state="frozen"/>
      <selection pane="topRight" activeCell="D33" sqref="D33"/>
      <selection pane="bottomLeft" activeCell="D33" sqref="D33"/>
      <selection pane="bottomRight" activeCell="A31" sqref="A31"/>
    </sheetView>
  </sheetViews>
  <sheetFormatPr baseColWidth="10" defaultColWidth="9.5703125" defaultRowHeight="20"/>
  <cols>
    <col min="1" max="1" width="28.42578125" style="8" customWidth="1"/>
    <col min="2" max="2" width="9.5703125" style="8"/>
    <col min="3" max="3" width="9.5703125" style="8" customWidth="1"/>
    <col min="4" max="7" width="10.5703125" style="8" customWidth="1"/>
    <col min="8" max="12" width="9.5703125" style="8"/>
    <col min="13" max="24" width="10.42578125" style="8" customWidth="1"/>
    <col min="25" max="16384" width="9.5703125" style="8"/>
  </cols>
  <sheetData>
    <row r="1" spans="1:24" ht="20" customHeight="1">
      <c r="A1" s="7" t="s">
        <v>138</v>
      </c>
      <c r="C1" s="8" t="s">
        <v>105</v>
      </c>
      <c r="D1" s="24"/>
      <c r="E1" s="24"/>
      <c r="F1" s="222"/>
      <c r="G1" s="224" t="s">
        <v>106</v>
      </c>
      <c r="H1" s="118"/>
      <c r="I1" s="118"/>
      <c r="J1" s="118"/>
      <c r="K1" s="118"/>
      <c r="L1" s="119"/>
      <c r="M1" s="8" t="s">
        <v>107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1">
      <c r="A2" s="9" t="s">
        <v>109</v>
      </c>
      <c r="B2" s="10" t="s">
        <v>110</v>
      </c>
      <c r="C2" s="10" t="s">
        <v>111</v>
      </c>
      <c r="D2" s="16" t="s">
        <v>112</v>
      </c>
      <c r="E2" s="16" t="s">
        <v>113</v>
      </c>
      <c r="F2" s="204" t="s">
        <v>114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02" t="str">
        <f>'1 概要'!G17</f>
        <v>湯川秀樹</v>
      </c>
      <c r="N2" s="203" t="str">
        <f>'1 概要'!G18</f>
        <v>朝永振一郎</v>
      </c>
      <c r="O2" s="203" t="str">
        <f>'1 概要'!G19</f>
        <v>南部陽一郎</v>
      </c>
      <c r="P2" s="203">
        <f>'1 概要'!G20</f>
        <v>0</v>
      </c>
      <c r="Q2" s="203">
        <f>'1 概要'!G21</f>
        <v>0</v>
      </c>
      <c r="R2" s="203">
        <f>'1 概要'!G22</f>
        <v>0</v>
      </c>
      <c r="S2" s="203">
        <f>'1 概要'!G23</f>
        <v>0</v>
      </c>
      <c r="T2" s="203">
        <f>'1 概要'!G24</f>
        <v>0</v>
      </c>
      <c r="U2" s="203">
        <f>'1 概要'!G25</f>
        <v>0</v>
      </c>
      <c r="V2" s="203">
        <f>'1 概要'!G26</f>
        <v>0</v>
      </c>
    </row>
    <row r="3" spans="1:24" ht="21">
      <c r="A3" s="296" t="s">
        <v>139</v>
      </c>
      <c r="B3" s="209">
        <v>1</v>
      </c>
      <c r="C3" s="210">
        <v>500000</v>
      </c>
      <c r="D3" s="17">
        <f>B3*C3</f>
        <v>500000</v>
      </c>
      <c r="E3" s="17">
        <f>SUM(F3:L3)</f>
        <v>500000</v>
      </c>
      <c r="F3" s="200">
        <f>SUM(M3:X3)</f>
        <v>500000</v>
      </c>
      <c r="G3" s="211"/>
      <c r="H3" s="212"/>
      <c r="I3" s="212"/>
      <c r="J3" s="212"/>
      <c r="K3" s="212"/>
      <c r="L3" s="213"/>
      <c r="M3" s="223">
        <v>500000</v>
      </c>
      <c r="N3" s="223"/>
      <c r="O3" s="223"/>
      <c r="P3" s="223"/>
      <c r="Q3" s="223"/>
      <c r="R3" s="223"/>
      <c r="S3" s="223"/>
      <c r="T3" s="223"/>
      <c r="U3" s="223"/>
      <c r="V3" s="223"/>
      <c r="W3" s="104"/>
      <c r="X3" s="104"/>
    </row>
    <row r="4" spans="1:24" ht="21">
      <c r="A4" s="296" t="s">
        <v>140</v>
      </c>
      <c r="B4" s="209">
        <v>50</v>
      </c>
      <c r="C4" s="210">
        <v>4000</v>
      </c>
      <c r="D4" s="17">
        <f>B4*C4</f>
        <v>200000</v>
      </c>
      <c r="E4" s="17">
        <f t="shared" ref="E4:E22" si="0">SUM(F4:L4)</f>
        <v>200000</v>
      </c>
      <c r="F4" s="200">
        <f t="shared" ref="F4:F22" si="1">SUM(M4:X4)</f>
        <v>150000</v>
      </c>
      <c r="G4" s="211"/>
      <c r="H4" s="212"/>
      <c r="I4" s="212"/>
      <c r="J4" s="212"/>
      <c r="K4" s="212"/>
      <c r="L4" s="213">
        <v>50000</v>
      </c>
      <c r="M4" s="223">
        <v>150000</v>
      </c>
      <c r="N4" s="223"/>
      <c r="O4" s="223"/>
      <c r="P4" s="223"/>
      <c r="Q4" s="223"/>
      <c r="R4" s="223"/>
      <c r="S4" s="223"/>
      <c r="T4" s="223"/>
      <c r="U4" s="223"/>
      <c r="V4" s="223"/>
      <c r="W4" s="104"/>
      <c r="X4" s="104"/>
    </row>
    <row r="5" spans="1:24" ht="21">
      <c r="A5" s="296" t="s">
        <v>141</v>
      </c>
      <c r="B5" s="209">
        <v>50</v>
      </c>
      <c r="C5" s="210">
        <v>500</v>
      </c>
      <c r="D5" s="17">
        <f t="shared" ref="D5:D22" si="2">B5*C5</f>
        <v>25000</v>
      </c>
      <c r="E5" s="17">
        <f t="shared" si="0"/>
        <v>25000</v>
      </c>
      <c r="F5" s="200">
        <f t="shared" si="1"/>
        <v>0</v>
      </c>
      <c r="G5" s="211"/>
      <c r="H5" s="212"/>
      <c r="I5" s="212">
        <v>25000</v>
      </c>
      <c r="J5" s="212"/>
      <c r="K5" s="212"/>
      <c r="L5" s="21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104"/>
      <c r="X5" s="104"/>
    </row>
    <row r="6" spans="1:24" ht="21">
      <c r="A6" s="296" t="s">
        <v>142</v>
      </c>
      <c r="B6" s="209">
        <v>50</v>
      </c>
      <c r="C6" s="210">
        <v>2000</v>
      </c>
      <c r="D6" s="17">
        <f t="shared" si="2"/>
        <v>100000</v>
      </c>
      <c r="E6" s="17">
        <f t="shared" si="0"/>
        <v>100000</v>
      </c>
      <c r="F6" s="200">
        <f t="shared" si="1"/>
        <v>0</v>
      </c>
      <c r="G6" s="211">
        <v>100000</v>
      </c>
      <c r="H6" s="212"/>
      <c r="I6" s="212"/>
      <c r="J6" s="212"/>
      <c r="K6" s="212"/>
      <c r="L6" s="21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104"/>
      <c r="X6" s="104"/>
    </row>
    <row r="7" spans="1:24">
      <c r="A7" s="296"/>
      <c r="B7" s="209"/>
      <c r="C7" s="210"/>
      <c r="D7" s="17">
        <f t="shared" si="2"/>
        <v>0</v>
      </c>
      <c r="E7" s="17">
        <f t="shared" si="0"/>
        <v>0</v>
      </c>
      <c r="F7" s="200">
        <f t="shared" si="1"/>
        <v>0</v>
      </c>
      <c r="G7" s="211"/>
      <c r="H7" s="212"/>
      <c r="I7" s="212"/>
      <c r="J7" s="212"/>
      <c r="K7" s="212"/>
      <c r="L7" s="21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104"/>
      <c r="X7" s="104"/>
    </row>
    <row r="8" spans="1:24">
      <c r="A8" s="296"/>
      <c r="B8" s="209"/>
      <c r="C8" s="210"/>
      <c r="D8" s="17">
        <f t="shared" si="2"/>
        <v>0</v>
      </c>
      <c r="E8" s="17">
        <f t="shared" si="0"/>
        <v>0</v>
      </c>
      <c r="F8" s="200">
        <f t="shared" si="1"/>
        <v>0</v>
      </c>
      <c r="G8" s="211"/>
      <c r="H8" s="212"/>
      <c r="I8" s="212"/>
      <c r="J8" s="212"/>
      <c r="K8" s="212"/>
      <c r="L8" s="21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104"/>
      <c r="X8" s="104"/>
    </row>
    <row r="9" spans="1:24">
      <c r="A9" s="296"/>
      <c r="B9" s="209"/>
      <c r="C9" s="210"/>
      <c r="D9" s="17">
        <f t="shared" si="2"/>
        <v>0</v>
      </c>
      <c r="E9" s="17">
        <f t="shared" si="0"/>
        <v>0</v>
      </c>
      <c r="F9" s="200">
        <f t="shared" si="1"/>
        <v>0</v>
      </c>
      <c r="G9" s="211"/>
      <c r="H9" s="212"/>
      <c r="I9" s="212"/>
      <c r="J9" s="212"/>
      <c r="K9" s="212"/>
      <c r="L9" s="21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104"/>
      <c r="X9" s="104"/>
    </row>
    <row r="10" spans="1:24">
      <c r="A10" s="296"/>
      <c r="B10" s="209"/>
      <c r="C10" s="210"/>
      <c r="D10" s="17">
        <f t="shared" si="2"/>
        <v>0</v>
      </c>
      <c r="E10" s="17">
        <f t="shared" si="0"/>
        <v>0</v>
      </c>
      <c r="F10" s="200">
        <f t="shared" si="1"/>
        <v>0</v>
      </c>
      <c r="G10" s="211"/>
      <c r="H10" s="212"/>
      <c r="I10" s="212"/>
      <c r="J10" s="212"/>
      <c r="K10" s="212"/>
      <c r="L10" s="21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104"/>
      <c r="X10" s="104"/>
    </row>
    <row r="11" spans="1:24">
      <c r="A11" s="296"/>
      <c r="B11" s="209"/>
      <c r="C11" s="210"/>
      <c r="D11" s="17">
        <f t="shared" si="2"/>
        <v>0</v>
      </c>
      <c r="E11" s="17">
        <f t="shared" si="0"/>
        <v>0</v>
      </c>
      <c r="F11" s="200">
        <f t="shared" si="1"/>
        <v>0</v>
      </c>
      <c r="G11" s="211"/>
      <c r="H11" s="212"/>
      <c r="I11" s="212"/>
      <c r="J11" s="212"/>
      <c r="K11" s="212"/>
      <c r="L11" s="21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104"/>
      <c r="X11" s="104"/>
    </row>
    <row r="12" spans="1:24">
      <c r="A12" s="296"/>
      <c r="B12" s="209"/>
      <c r="C12" s="210"/>
      <c r="D12" s="17">
        <f t="shared" si="2"/>
        <v>0</v>
      </c>
      <c r="E12" s="17">
        <f t="shared" si="0"/>
        <v>0</v>
      </c>
      <c r="F12" s="200">
        <f t="shared" si="1"/>
        <v>0</v>
      </c>
      <c r="G12" s="211"/>
      <c r="H12" s="212"/>
      <c r="I12" s="212"/>
      <c r="J12" s="212"/>
      <c r="K12" s="212"/>
      <c r="L12" s="21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104"/>
      <c r="X12" s="104"/>
    </row>
    <row r="13" spans="1:24">
      <c r="A13" s="296"/>
      <c r="B13" s="209"/>
      <c r="C13" s="210"/>
      <c r="D13" s="17">
        <f t="shared" si="2"/>
        <v>0</v>
      </c>
      <c r="E13" s="17">
        <f t="shared" si="0"/>
        <v>0</v>
      </c>
      <c r="F13" s="200">
        <f t="shared" si="1"/>
        <v>0</v>
      </c>
      <c r="G13" s="211"/>
      <c r="H13" s="212"/>
      <c r="I13" s="212"/>
      <c r="J13" s="212"/>
      <c r="K13" s="212"/>
      <c r="L13" s="21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104"/>
      <c r="X13" s="104"/>
    </row>
    <row r="14" spans="1:24">
      <c r="A14" s="296"/>
      <c r="B14" s="209"/>
      <c r="C14" s="210"/>
      <c r="D14" s="17">
        <f t="shared" si="2"/>
        <v>0</v>
      </c>
      <c r="E14" s="17">
        <f t="shared" si="0"/>
        <v>0</v>
      </c>
      <c r="F14" s="200">
        <f t="shared" si="1"/>
        <v>0</v>
      </c>
      <c r="G14" s="211"/>
      <c r="H14" s="212"/>
      <c r="I14" s="212"/>
      <c r="J14" s="212"/>
      <c r="K14" s="212"/>
      <c r="L14" s="21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104"/>
      <c r="X14" s="104"/>
    </row>
    <row r="15" spans="1:24">
      <c r="A15" s="296"/>
      <c r="B15" s="209"/>
      <c r="C15" s="210"/>
      <c r="D15" s="17">
        <f t="shared" si="2"/>
        <v>0</v>
      </c>
      <c r="E15" s="17">
        <f t="shared" si="0"/>
        <v>0</v>
      </c>
      <c r="F15" s="200">
        <f t="shared" si="1"/>
        <v>0</v>
      </c>
      <c r="G15" s="211"/>
      <c r="H15" s="212"/>
      <c r="I15" s="212"/>
      <c r="J15" s="212"/>
      <c r="K15" s="212"/>
      <c r="L15" s="21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104"/>
      <c r="X15" s="104"/>
    </row>
    <row r="16" spans="1:24">
      <c r="A16" s="296"/>
      <c r="B16" s="209"/>
      <c r="C16" s="210"/>
      <c r="D16" s="17">
        <f t="shared" si="2"/>
        <v>0</v>
      </c>
      <c r="E16" s="17">
        <f t="shared" si="0"/>
        <v>0</v>
      </c>
      <c r="F16" s="200">
        <f t="shared" si="1"/>
        <v>0</v>
      </c>
      <c r="G16" s="211"/>
      <c r="H16" s="212"/>
      <c r="I16" s="212"/>
      <c r="J16" s="212"/>
      <c r="K16" s="212"/>
      <c r="L16" s="21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104"/>
      <c r="X16" s="104"/>
    </row>
    <row r="17" spans="1:24">
      <c r="A17" s="296"/>
      <c r="B17" s="209"/>
      <c r="C17" s="210"/>
      <c r="D17" s="17">
        <f t="shared" si="2"/>
        <v>0</v>
      </c>
      <c r="E17" s="17">
        <f t="shared" si="0"/>
        <v>0</v>
      </c>
      <c r="F17" s="200">
        <f t="shared" si="1"/>
        <v>0</v>
      </c>
      <c r="G17" s="211"/>
      <c r="H17" s="212"/>
      <c r="I17" s="212"/>
      <c r="J17" s="212"/>
      <c r="K17" s="212"/>
      <c r="L17" s="21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104"/>
      <c r="X17" s="104"/>
    </row>
    <row r="18" spans="1:24">
      <c r="A18" s="296"/>
      <c r="B18" s="209"/>
      <c r="C18" s="210"/>
      <c r="D18" s="17">
        <f t="shared" si="2"/>
        <v>0</v>
      </c>
      <c r="E18" s="17">
        <f t="shared" si="0"/>
        <v>0</v>
      </c>
      <c r="F18" s="200">
        <f t="shared" si="1"/>
        <v>0</v>
      </c>
      <c r="G18" s="211"/>
      <c r="H18" s="212"/>
      <c r="I18" s="212"/>
      <c r="J18" s="212"/>
      <c r="K18" s="212"/>
      <c r="L18" s="21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104"/>
      <c r="X18" s="104"/>
    </row>
    <row r="19" spans="1:24">
      <c r="A19" s="296"/>
      <c r="B19" s="209"/>
      <c r="C19" s="210"/>
      <c r="D19" s="17">
        <f t="shared" si="2"/>
        <v>0</v>
      </c>
      <c r="E19" s="17">
        <f t="shared" si="0"/>
        <v>0</v>
      </c>
      <c r="F19" s="200">
        <f t="shared" si="1"/>
        <v>0</v>
      </c>
      <c r="G19" s="211"/>
      <c r="H19" s="212"/>
      <c r="I19" s="212"/>
      <c r="J19" s="212"/>
      <c r="K19" s="212"/>
      <c r="L19" s="21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104"/>
      <c r="X19" s="104"/>
    </row>
    <row r="20" spans="1:24">
      <c r="A20" s="296"/>
      <c r="B20" s="209"/>
      <c r="C20" s="210"/>
      <c r="D20" s="17">
        <f t="shared" si="2"/>
        <v>0</v>
      </c>
      <c r="E20" s="17">
        <f t="shared" si="0"/>
        <v>0</v>
      </c>
      <c r="F20" s="200">
        <f t="shared" si="1"/>
        <v>0</v>
      </c>
      <c r="G20" s="211"/>
      <c r="H20" s="212"/>
      <c r="I20" s="212"/>
      <c r="J20" s="212"/>
      <c r="K20" s="212"/>
      <c r="L20" s="21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104"/>
      <c r="X20" s="104"/>
    </row>
    <row r="21" spans="1:24">
      <c r="A21" s="296"/>
      <c r="B21" s="209"/>
      <c r="C21" s="210"/>
      <c r="D21" s="17">
        <f t="shared" si="2"/>
        <v>0</v>
      </c>
      <c r="E21" s="17">
        <f t="shared" si="0"/>
        <v>0</v>
      </c>
      <c r="F21" s="200">
        <f t="shared" si="1"/>
        <v>0</v>
      </c>
      <c r="G21" s="211"/>
      <c r="H21" s="212"/>
      <c r="I21" s="212"/>
      <c r="J21" s="212"/>
      <c r="K21" s="212"/>
      <c r="L21" s="21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104"/>
      <c r="X21" s="104"/>
    </row>
    <row r="22" spans="1:24">
      <c r="A22" s="296"/>
      <c r="B22" s="209"/>
      <c r="C22" s="210"/>
      <c r="D22" s="17">
        <f t="shared" si="2"/>
        <v>0</v>
      </c>
      <c r="E22" s="17">
        <f t="shared" si="0"/>
        <v>0</v>
      </c>
      <c r="F22" s="200">
        <f t="shared" si="1"/>
        <v>0</v>
      </c>
      <c r="G22" s="211"/>
      <c r="H22" s="212"/>
      <c r="I22" s="212"/>
      <c r="J22" s="212"/>
      <c r="K22" s="212"/>
      <c r="L22" s="21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104"/>
      <c r="X22" s="104"/>
    </row>
    <row r="23" spans="1:24" s="11" customFormat="1">
      <c r="A23" s="11" t="s">
        <v>124</v>
      </c>
      <c r="C23" s="12"/>
      <c r="D23" s="18">
        <f>SUM(D3:D22)</f>
        <v>825000</v>
      </c>
      <c r="E23" s="18">
        <f>SUM(E3:E22)</f>
        <v>825000</v>
      </c>
      <c r="F23" s="201">
        <f>SUM(F3:F22)</f>
        <v>650000</v>
      </c>
      <c r="G23" s="18">
        <f>SUM(G3:G22)</f>
        <v>100000</v>
      </c>
      <c r="H23" s="18">
        <f>SUM(H3:H22)</f>
        <v>0</v>
      </c>
      <c r="I23" s="18">
        <f t="shared" ref="I23:K23" si="3">SUM(I3:I22)</f>
        <v>25000</v>
      </c>
      <c r="J23" s="18">
        <f t="shared" si="3"/>
        <v>0</v>
      </c>
      <c r="K23" s="18">
        <f t="shared" si="3"/>
        <v>0</v>
      </c>
      <c r="L23" s="18">
        <f>SUM(L3:L22)</f>
        <v>50000</v>
      </c>
      <c r="M23" s="201">
        <f t="shared" ref="M23:V23" si="4">SUM(M3:M22)</f>
        <v>650000</v>
      </c>
      <c r="N23" s="201">
        <f t="shared" si="4"/>
        <v>0</v>
      </c>
      <c r="O23" s="201">
        <f t="shared" si="4"/>
        <v>0</v>
      </c>
      <c r="P23" s="201">
        <f t="shared" si="4"/>
        <v>0</v>
      </c>
      <c r="Q23" s="201">
        <f t="shared" si="4"/>
        <v>0</v>
      </c>
      <c r="R23" s="201">
        <f t="shared" si="4"/>
        <v>0</v>
      </c>
      <c r="S23" s="201">
        <f t="shared" si="4"/>
        <v>0</v>
      </c>
      <c r="T23" s="201">
        <f t="shared" si="4"/>
        <v>0</v>
      </c>
      <c r="U23" s="201">
        <f t="shared" si="4"/>
        <v>0</v>
      </c>
      <c r="V23" s="201">
        <f t="shared" si="4"/>
        <v>0</v>
      </c>
      <c r="W23" s="103"/>
      <c r="X23" s="103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E3">
    <cfRule type="cellIs" dxfId="4" priority="1" operator="notEqual">
      <formula>$D$3</formula>
    </cfRule>
  </conditionalFormatting>
  <conditionalFormatting sqref="E4:E23">
    <cfRule type="cellIs" dxfId="3" priority="2" operator="notEqual">
      <formula>$D4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FAF7-6511-8247-9278-C0D27B1148B7}">
  <sheetPr>
    <pageSetUpPr fitToPage="1"/>
  </sheetPr>
  <dimension ref="A1:X29"/>
  <sheetViews>
    <sheetView workbookViewId="0">
      <pane xSplit="6" ySplit="2" topLeftCell="G3" activePane="bottomRight" state="frozen"/>
      <selection pane="topRight" activeCell="D33" sqref="D33"/>
      <selection pane="bottomLeft" activeCell="D33" sqref="D33"/>
      <selection pane="bottomRight" activeCell="A31" sqref="A31"/>
    </sheetView>
  </sheetViews>
  <sheetFormatPr baseColWidth="10" defaultColWidth="9.5703125" defaultRowHeight="20"/>
  <cols>
    <col min="1" max="1" width="28.42578125" style="8" customWidth="1"/>
    <col min="2" max="2" width="9.5703125" style="8"/>
    <col min="3" max="3" width="9.5703125" style="8" customWidth="1"/>
    <col min="4" max="7" width="10.5703125" style="8" customWidth="1"/>
    <col min="8" max="8" width="9.5703125" style="8"/>
    <col min="9" max="11" width="9.5703125" style="8" customWidth="1"/>
    <col min="12" max="12" width="9.5703125" style="8"/>
    <col min="13" max="24" width="10.5703125" style="8" customWidth="1"/>
    <col min="25" max="16384" width="9.5703125" style="8"/>
  </cols>
  <sheetData>
    <row r="1" spans="1:24" ht="20" customHeight="1">
      <c r="A1" s="7" t="s">
        <v>143</v>
      </c>
      <c r="C1" s="8" t="s">
        <v>105</v>
      </c>
      <c r="D1" s="24"/>
      <c r="E1" s="24"/>
      <c r="F1" s="117"/>
      <c r="G1" s="224" t="s">
        <v>106</v>
      </c>
      <c r="H1" s="118"/>
      <c r="I1" s="118"/>
      <c r="J1" s="118"/>
      <c r="K1" s="118"/>
      <c r="L1" s="119"/>
      <c r="M1" s="8" t="s">
        <v>107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1">
      <c r="A2" s="9" t="s">
        <v>109</v>
      </c>
      <c r="B2" s="10" t="s">
        <v>110</v>
      </c>
      <c r="C2" s="10" t="s">
        <v>111</v>
      </c>
      <c r="D2" s="16" t="s">
        <v>112</v>
      </c>
      <c r="E2" s="16" t="s">
        <v>113</v>
      </c>
      <c r="F2" s="204" t="s">
        <v>114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02" t="str">
        <f>'1 概要'!G17</f>
        <v>湯川秀樹</v>
      </c>
      <c r="N2" s="203" t="str">
        <f>'1 概要'!G18</f>
        <v>朝永振一郎</v>
      </c>
      <c r="O2" s="203" t="str">
        <f>'1 概要'!G19</f>
        <v>南部陽一郎</v>
      </c>
      <c r="P2" s="203">
        <f>'1 概要'!G20</f>
        <v>0</v>
      </c>
      <c r="Q2" s="203">
        <f>'1 概要'!G21</f>
        <v>0</v>
      </c>
      <c r="R2" s="203">
        <f>'1 概要'!G22</f>
        <v>0</v>
      </c>
      <c r="S2" s="203">
        <f>'1 概要'!G23</f>
        <v>0</v>
      </c>
      <c r="T2" s="203">
        <f>'1 概要'!G24</f>
        <v>0</v>
      </c>
      <c r="U2" s="203">
        <f>'1 概要'!G25</f>
        <v>0</v>
      </c>
      <c r="V2" s="203">
        <f>'1 概要'!G26</f>
        <v>0</v>
      </c>
    </row>
    <row r="3" spans="1:24" ht="21">
      <c r="A3" s="296" t="s">
        <v>144</v>
      </c>
      <c r="B3" s="209">
        <v>1</v>
      </c>
      <c r="C3" s="210">
        <v>300000</v>
      </c>
      <c r="D3" s="205">
        <f>B3*C3</f>
        <v>300000</v>
      </c>
      <c r="E3" s="205">
        <f>SUM(F3:L3)</f>
        <v>300000</v>
      </c>
      <c r="F3" s="206">
        <f>SUM(M3:X3)</f>
        <v>300000</v>
      </c>
      <c r="G3" s="211"/>
      <c r="H3" s="212"/>
      <c r="I3" s="212"/>
      <c r="J3" s="212"/>
      <c r="K3" s="212"/>
      <c r="L3" s="213"/>
      <c r="M3" s="209">
        <v>300000</v>
      </c>
      <c r="N3" s="209"/>
      <c r="O3" s="209"/>
      <c r="P3" s="209"/>
      <c r="Q3" s="209"/>
      <c r="R3" s="209"/>
      <c r="S3" s="209"/>
      <c r="T3" s="209"/>
      <c r="U3" s="209"/>
      <c r="V3" s="209"/>
    </row>
    <row r="4" spans="1:24" ht="21">
      <c r="A4" s="296" t="s">
        <v>145</v>
      </c>
      <c r="B4" s="209">
        <v>1</v>
      </c>
      <c r="C4" s="210">
        <v>200000</v>
      </c>
      <c r="D4" s="205">
        <f>B4*C4</f>
        <v>200000</v>
      </c>
      <c r="E4" s="205">
        <f t="shared" ref="E4:E22" si="0">SUM(F4:L4)</f>
        <v>200000</v>
      </c>
      <c r="F4" s="206">
        <f t="shared" ref="F4:F22" si="1">SUM(M4:X4)</f>
        <v>0</v>
      </c>
      <c r="G4" s="211"/>
      <c r="H4" s="212">
        <v>200000</v>
      </c>
      <c r="I4" s="212"/>
      <c r="J4" s="212"/>
      <c r="K4" s="212"/>
      <c r="L4" s="213"/>
      <c r="M4" s="214"/>
      <c r="N4" s="214"/>
      <c r="O4" s="214"/>
      <c r="P4" s="214"/>
      <c r="Q4" s="209"/>
      <c r="R4" s="214"/>
      <c r="S4" s="214"/>
      <c r="T4" s="214"/>
      <c r="U4" s="214"/>
      <c r="V4" s="214"/>
      <c r="W4" s="102"/>
      <c r="X4" s="102"/>
    </row>
    <row r="5" spans="1:24">
      <c r="A5" s="296"/>
      <c r="B5" s="209"/>
      <c r="C5" s="210"/>
      <c r="D5" s="205">
        <f t="shared" ref="D5:D22" si="2">B5*C5</f>
        <v>0</v>
      </c>
      <c r="E5" s="205">
        <f t="shared" si="0"/>
        <v>0</v>
      </c>
      <c r="F5" s="206">
        <f t="shared" si="1"/>
        <v>0</v>
      </c>
      <c r="G5" s="211"/>
      <c r="H5" s="212"/>
      <c r="I5" s="212"/>
      <c r="J5" s="212"/>
      <c r="K5" s="212"/>
      <c r="L5" s="213"/>
      <c r="M5" s="214"/>
      <c r="N5" s="214"/>
      <c r="O5" s="214"/>
      <c r="P5" s="214"/>
      <c r="Q5" s="209"/>
      <c r="R5" s="214"/>
      <c r="S5" s="214"/>
      <c r="T5" s="214"/>
      <c r="U5" s="214"/>
      <c r="V5" s="214"/>
      <c r="W5" s="102"/>
      <c r="X5" s="102"/>
    </row>
    <row r="6" spans="1:24">
      <c r="A6" s="296"/>
      <c r="B6" s="209"/>
      <c r="C6" s="210"/>
      <c r="D6" s="205">
        <f t="shared" si="2"/>
        <v>0</v>
      </c>
      <c r="E6" s="205">
        <f t="shared" si="0"/>
        <v>0</v>
      </c>
      <c r="F6" s="206">
        <f t="shared" si="1"/>
        <v>0</v>
      </c>
      <c r="G6" s="211"/>
      <c r="H6" s="212"/>
      <c r="I6" s="212"/>
      <c r="J6" s="212"/>
      <c r="K6" s="212"/>
      <c r="L6" s="213"/>
      <c r="M6" s="214"/>
      <c r="N6" s="214"/>
      <c r="O6" s="214"/>
      <c r="P6" s="214"/>
      <c r="Q6" s="209"/>
      <c r="R6" s="214"/>
      <c r="S6" s="214"/>
      <c r="T6" s="214"/>
      <c r="U6" s="214"/>
      <c r="V6" s="214"/>
      <c r="W6" s="102"/>
      <c r="X6" s="102"/>
    </row>
    <row r="7" spans="1:24">
      <c r="A7" s="296"/>
      <c r="B7" s="209"/>
      <c r="C7" s="210"/>
      <c r="D7" s="205">
        <f t="shared" si="2"/>
        <v>0</v>
      </c>
      <c r="E7" s="205">
        <f t="shared" si="0"/>
        <v>0</v>
      </c>
      <c r="F7" s="206">
        <f t="shared" si="1"/>
        <v>0</v>
      </c>
      <c r="G7" s="211"/>
      <c r="H7" s="212"/>
      <c r="I7" s="212"/>
      <c r="J7" s="212"/>
      <c r="K7" s="212"/>
      <c r="L7" s="213"/>
      <c r="M7" s="214"/>
      <c r="N7" s="214"/>
      <c r="O7" s="214"/>
      <c r="P7" s="214"/>
      <c r="Q7" s="209"/>
      <c r="R7" s="214"/>
      <c r="S7" s="214"/>
      <c r="T7" s="214"/>
      <c r="U7" s="214"/>
      <c r="V7" s="214"/>
      <c r="W7" s="102"/>
      <c r="X7" s="102"/>
    </row>
    <row r="8" spans="1:24">
      <c r="A8" s="296"/>
      <c r="B8" s="209"/>
      <c r="C8" s="210"/>
      <c r="D8" s="205">
        <f t="shared" si="2"/>
        <v>0</v>
      </c>
      <c r="E8" s="205">
        <f t="shared" si="0"/>
        <v>0</v>
      </c>
      <c r="F8" s="206">
        <f t="shared" si="1"/>
        <v>0</v>
      </c>
      <c r="G8" s="211"/>
      <c r="H8" s="212"/>
      <c r="I8" s="212"/>
      <c r="J8" s="212"/>
      <c r="K8" s="212"/>
      <c r="L8" s="213"/>
      <c r="M8" s="214"/>
      <c r="N8" s="214"/>
      <c r="O8" s="214"/>
      <c r="P8" s="214"/>
      <c r="Q8" s="209"/>
      <c r="R8" s="214"/>
      <c r="S8" s="214"/>
      <c r="T8" s="214"/>
      <c r="U8" s="214"/>
      <c r="V8" s="214"/>
      <c r="W8" s="102"/>
      <c r="X8" s="102"/>
    </row>
    <row r="9" spans="1:24">
      <c r="A9" s="296"/>
      <c r="B9" s="209"/>
      <c r="C9" s="210"/>
      <c r="D9" s="205">
        <f t="shared" si="2"/>
        <v>0</v>
      </c>
      <c r="E9" s="205">
        <f t="shared" si="0"/>
        <v>0</v>
      </c>
      <c r="F9" s="206">
        <f t="shared" si="1"/>
        <v>0</v>
      </c>
      <c r="G9" s="211"/>
      <c r="H9" s="212"/>
      <c r="I9" s="212"/>
      <c r="J9" s="212"/>
      <c r="K9" s="212"/>
      <c r="L9" s="213"/>
      <c r="M9" s="214"/>
      <c r="N9" s="214"/>
      <c r="O9" s="214"/>
      <c r="P9" s="214"/>
      <c r="Q9" s="209"/>
      <c r="R9" s="214"/>
      <c r="S9" s="214"/>
      <c r="T9" s="214"/>
      <c r="U9" s="214"/>
      <c r="V9" s="214"/>
      <c r="W9" s="102"/>
      <c r="X9" s="102"/>
    </row>
    <row r="10" spans="1:24">
      <c r="A10" s="296"/>
      <c r="B10" s="209"/>
      <c r="C10" s="210"/>
      <c r="D10" s="205">
        <f t="shared" si="2"/>
        <v>0</v>
      </c>
      <c r="E10" s="205">
        <f t="shared" si="0"/>
        <v>0</v>
      </c>
      <c r="F10" s="206">
        <f t="shared" si="1"/>
        <v>0</v>
      </c>
      <c r="G10" s="211"/>
      <c r="H10" s="212"/>
      <c r="I10" s="212"/>
      <c r="J10" s="212"/>
      <c r="K10" s="212"/>
      <c r="L10" s="213"/>
      <c r="M10" s="214"/>
      <c r="N10" s="214"/>
      <c r="O10" s="214"/>
      <c r="P10" s="214"/>
      <c r="Q10" s="209"/>
      <c r="R10" s="214"/>
      <c r="S10" s="214"/>
      <c r="T10" s="214"/>
      <c r="U10" s="214"/>
      <c r="V10" s="214"/>
      <c r="W10" s="102"/>
      <c r="X10" s="102"/>
    </row>
    <row r="11" spans="1:24">
      <c r="A11" s="296"/>
      <c r="B11" s="209"/>
      <c r="C11" s="210"/>
      <c r="D11" s="205">
        <f t="shared" si="2"/>
        <v>0</v>
      </c>
      <c r="E11" s="205">
        <f t="shared" si="0"/>
        <v>0</v>
      </c>
      <c r="F11" s="206">
        <f t="shared" si="1"/>
        <v>0</v>
      </c>
      <c r="G11" s="211"/>
      <c r="H11" s="212"/>
      <c r="I11" s="212"/>
      <c r="J11" s="212"/>
      <c r="K11" s="212"/>
      <c r="L11" s="213"/>
      <c r="M11" s="214"/>
      <c r="N11" s="214"/>
      <c r="O11" s="214"/>
      <c r="P11" s="214"/>
      <c r="Q11" s="209"/>
      <c r="R11" s="214"/>
      <c r="S11" s="214"/>
      <c r="T11" s="214"/>
      <c r="U11" s="214"/>
      <c r="V11" s="214"/>
      <c r="W11" s="102"/>
      <c r="X11" s="102"/>
    </row>
    <row r="12" spans="1:24">
      <c r="A12" s="296"/>
      <c r="B12" s="209"/>
      <c r="C12" s="210"/>
      <c r="D12" s="205">
        <f t="shared" si="2"/>
        <v>0</v>
      </c>
      <c r="E12" s="205">
        <f t="shared" si="0"/>
        <v>0</v>
      </c>
      <c r="F12" s="206">
        <f t="shared" si="1"/>
        <v>0</v>
      </c>
      <c r="G12" s="211"/>
      <c r="H12" s="212"/>
      <c r="I12" s="212"/>
      <c r="J12" s="212"/>
      <c r="K12" s="212"/>
      <c r="L12" s="213"/>
      <c r="M12" s="214"/>
      <c r="N12" s="214"/>
      <c r="O12" s="214"/>
      <c r="P12" s="214"/>
      <c r="Q12" s="209"/>
      <c r="R12" s="214"/>
      <c r="S12" s="214"/>
      <c r="T12" s="214"/>
      <c r="U12" s="214"/>
      <c r="V12" s="214"/>
      <c r="W12" s="102"/>
      <c r="X12" s="102"/>
    </row>
    <row r="13" spans="1:24">
      <c r="A13" s="296"/>
      <c r="B13" s="209"/>
      <c r="C13" s="210"/>
      <c r="D13" s="205">
        <f t="shared" si="2"/>
        <v>0</v>
      </c>
      <c r="E13" s="205">
        <f t="shared" si="0"/>
        <v>0</v>
      </c>
      <c r="F13" s="206">
        <f t="shared" si="1"/>
        <v>0</v>
      </c>
      <c r="G13" s="211"/>
      <c r="H13" s="212"/>
      <c r="I13" s="212"/>
      <c r="J13" s="212"/>
      <c r="K13" s="212"/>
      <c r="L13" s="213"/>
      <c r="M13" s="214"/>
      <c r="N13" s="214"/>
      <c r="O13" s="214"/>
      <c r="P13" s="214"/>
      <c r="Q13" s="209"/>
      <c r="R13" s="214"/>
      <c r="S13" s="214"/>
      <c r="T13" s="214"/>
      <c r="U13" s="214"/>
      <c r="V13" s="214"/>
      <c r="W13" s="102"/>
      <c r="X13" s="102"/>
    </row>
    <row r="14" spans="1:24">
      <c r="A14" s="296"/>
      <c r="B14" s="209"/>
      <c r="C14" s="210"/>
      <c r="D14" s="205">
        <f t="shared" si="2"/>
        <v>0</v>
      </c>
      <c r="E14" s="205">
        <f t="shared" si="0"/>
        <v>0</v>
      </c>
      <c r="F14" s="206">
        <f t="shared" si="1"/>
        <v>0</v>
      </c>
      <c r="G14" s="211"/>
      <c r="H14" s="212"/>
      <c r="I14" s="212"/>
      <c r="J14" s="212"/>
      <c r="K14" s="212"/>
      <c r="L14" s="213"/>
      <c r="M14" s="214"/>
      <c r="N14" s="214"/>
      <c r="O14" s="214"/>
      <c r="P14" s="214"/>
      <c r="Q14" s="209"/>
      <c r="R14" s="214"/>
      <c r="S14" s="214"/>
      <c r="T14" s="214"/>
      <c r="U14" s="214"/>
      <c r="V14" s="214"/>
      <c r="W14" s="102"/>
      <c r="X14" s="102"/>
    </row>
    <row r="15" spans="1:24">
      <c r="A15" s="296"/>
      <c r="B15" s="209"/>
      <c r="C15" s="210"/>
      <c r="D15" s="205">
        <f t="shared" si="2"/>
        <v>0</v>
      </c>
      <c r="E15" s="205">
        <f t="shared" si="0"/>
        <v>0</v>
      </c>
      <c r="F15" s="206">
        <f t="shared" si="1"/>
        <v>0</v>
      </c>
      <c r="G15" s="211"/>
      <c r="H15" s="212"/>
      <c r="I15" s="212"/>
      <c r="J15" s="212"/>
      <c r="K15" s="212"/>
      <c r="L15" s="213"/>
      <c r="M15" s="214"/>
      <c r="N15" s="214"/>
      <c r="O15" s="214"/>
      <c r="P15" s="214"/>
      <c r="Q15" s="209"/>
      <c r="R15" s="214"/>
      <c r="S15" s="214"/>
      <c r="T15" s="214"/>
      <c r="U15" s="214"/>
      <c r="V15" s="214"/>
      <c r="W15" s="102"/>
      <c r="X15" s="102"/>
    </row>
    <row r="16" spans="1:24">
      <c r="A16" s="296"/>
      <c r="B16" s="209"/>
      <c r="C16" s="210"/>
      <c r="D16" s="205">
        <f t="shared" si="2"/>
        <v>0</v>
      </c>
      <c r="E16" s="205">
        <f t="shared" si="0"/>
        <v>0</v>
      </c>
      <c r="F16" s="206">
        <f t="shared" si="1"/>
        <v>0</v>
      </c>
      <c r="G16" s="211"/>
      <c r="H16" s="212"/>
      <c r="I16" s="212"/>
      <c r="J16" s="212"/>
      <c r="K16" s="212"/>
      <c r="L16" s="213"/>
      <c r="M16" s="214"/>
      <c r="N16" s="214"/>
      <c r="O16" s="214"/>
      <c r="P16" s="214"/>
      <c r="Q16" s="209"/>
      <c r="R16" s="214"/>
      <c r="S16" s="214"/>
      <c r="T16" s="214"/>
      <c r="U16" s="214"/>
      <c r="V16" s="214"/>
      <c r="W16" s="102"/>
      <c r="X16" s="102"/>
    </row>
    <row r="17" spans="1:24">
      <c r="A17" s="296"/>
      <c r="B17" s="209"/>
      <c r="C17" s="210"/>
      <c r="D17" s="205">
        <f t="shared" si="2"/>
        <v>0</v>
      </c>
      <c r="E17" s="205">
        <f t="shared" si="0"/>
        <v>0</v>
      </c>
      <c r="F17" s="206">
        <f t="shared" si="1"/>
        <v>0</v>
      </c>
      <c r="G17" s="211"/>
      <c r="H17" s="212"/>
      <c r="I17" s="212"/>
      <c r="J17" s="212"/>
      <c r="K17" s="212"/>
      <c r="L17" s="213"/>
      <c r="M17" s="214"/>
      <c r="N17" s="214"/>
      <c r="O17" s="214"/>
      <c r="P17" s="214"/>
      <c r="Q17" s="209"/>
      <c r="R17" s="214"/>
      <c r="S17" s="214"/>
      <c r="T17" s="214"/>
      <c r="U17" s="214"/>
      <c r="V17" s="214"/>
      <c r="W17" s="102"/>
      <c r="X17" s="102"/>
    </row>
    <row r="18" spans="1:24">
      <c r="A18" s="296"/>
      <c r="B18" s="209"/>
      <c r="C18" s="210"/>
      <c r="D18" s="205">
        <f t="shared" si="2"/>
        <v>0</v>
      </c>
      <c r="E18" s="205">
        <f t="shared" si="0"/>
        <v>0</v>
      </c>
      <c r="F18" s="206">
        <f t="shared" si="1"/>
        <v>0</v>
      </c>
      <c r="G18" s="211"/>
      <c r="H18" s="212"/>
      <c r="I18" s="212"/>
      <c r="J18" s="212"/>
      <c r="K18" s="212"/>
      <c r="L18" s="213"/>
      <c r="M18" s="214"/>
      <c r="N18" s="214"/>
      <c r="O18" s="214"/>
      <c r="P18" s="214"/>
      <c r="Q18" s="209"/>
      <c r="R18" s="214"/>
      <c r="S18" s="214"/>
      <c r="T18" s="214"/>
      <c r="U18" s="214"/>
      <c r="V18" s="214"/>
      <c r="W18" s="102"/>
      <c r="X18" s="102"/>
    </row>
    <row r="19" spans="1:24">
      <c r="A19" s="296"/>
      <c r="B19" s="209"/>
      <c r="C19" s="210"/>
      <c r="D19" s="205">
        <f t="shared" si="2"/>
        <v>0</v>
      </c>
      <c r="E19" s="205">
        <f t="shared" si="0"/>
        <v>0</v>
      </c>
      <c r="F19" s="206">
        <f t="shared" si="1"/>
        <v>0</v>
      </c>
      <c r="G19" s="211"/>
      <c r="H19" s="212"/>
      <c r="I19" s="212"/>
      <c r="J19" s="212"/>
      <c r="K19" s="212"/>
      <c r="L19" s="213"/>
      <c r="M19" s="214"/>
      <c r="N19" s="214"/>
      <c r="O19" s="214"/>
      <c r="P19" s="214"/>
      <c r="Q19" s="209"/>
      <c r="R19" s="214"/>
      <c r="S19" s="214"/>
      <c r="T19" s="214"/>
      <c r="U19" s="214"/>
      <c r="V19" s="214"/>
      <c r="W19" s="102"/>
      <c r="X19" s="102"/>
    </row>
    <row r="20" spans="1:24">
      <c r="A20" s="296"/>
      <c r="B20" s="209"/>
      <c r="C20" s="210"/>
      <c r="D20" s="205">
        <f t="shared" si="2"/>
        <v>0</v>
      </c>
      <c r="E20" s="205">
        <f t="shared" si="0"/>
        <v>0</v>
      </c>
      <c r="F20" s="206">
        <f t="shared" si="1"/>
        <v>0</v>
      </c>
      <c r="G20" s="211"/>
      <c r="H20" s="212"/>
      <c r="I20" s="212"/>
      <c r="J20" s="212"/>
      <c r="K20" s="212"/>
      <c r="L20" s="213"/>
      <c r="M20" s="214"/>
      <c r="N20" s="214"/>
      <c r="O20" s="214"/>
      <c r="P20" s="214"/>
      <c r="Q20" s="209"/>
      <c r="R20" s="214"/>
      <c r="S20" s="214"/>
      <c r="T20" s="214"/>
      <c r="U20" s="214"/>
      <c r="V20" s="214"/>
      <c r="W20" s="102"/>
      <c r="X20" s="102"/>
    </row>
    <row r="21" spans="1:24">
      <c r="A21" s="296"/>
      <c r="B21" s="209"/>
      <c r="C21" s="210"/>
      <c r="D21" s="205">
        <f t="shared" si="2"/>
        <v>0</v>
      </c>
      <c r="E21" s="205">
        <f t="shared" si="0"/>
        <v>0</v>
      </c>
      <c r="F21" s="206">
        <f t="shared" si="1"/>
        <v>0</v>
      </c>
      <c r="G21" s="211"/>
      <c r="H21" s="212"/>
      <c r="I21" s="212"/>
      <c r="J21" s="212"/>
      <c r="K21" s="212"/>
      <c r="L21" s="213"/>
      <c r="M21" s="214"/>
      <c r="N21" s="214"/>
      <c r="O21" s="214"/>
      <c r="P21" s="214"/>
      <c r="Q21" s="209"/>
      <c r="R21" s="214"/>
      <c r="S21" s="214"/>
      <c r="T21" s="214"/>
      <c r="U21" s="214"/>
      <c r="V21" s="214"/>
      <c r="W21" s="102"/>
      <c r="X21" s="102"/>
    </row>
    <row r="22" spans="1:24">
      <c r="A22" s="296"/>
      <c r="B22" s="209"/>
      <c r="C22" s="210"/>
      <c r="D22" s="205">
        <f t="shared" si="2"/>
        <v>0</v>
      </c>
      <c r="E22" s="205">
        <f t="shared" si="0"/>
        <v>0</v>
      </c>
      <c r="F22" s="206">
        <f t="shared" si="1"/>
        <v>0</v>
      </c>
      <c r="G22" s="211"/>
      <c r="H22" s="212"/>
      <c r="I22" s="212"/>
      <c r="J22" s="212"/>
      <c r="K22" s="212"/>
      <c r="L22" s="213"/>
      <c r="M22" s="214"/>
      <c r="N22" s="214"/>
      <c r="O22" s="214"/>
      <c r="P22" s="214"/>
      <c r="Q22" s="209"/>
      <c r="R22" s="214"/>
      <c r="S22" s="214"/>
      <c r="T22" s="214"/>
      <c r="U22" s="214"/>
      <c r="V22" s="214"/>
      <c r="W22" s="102"/>
      <c r="X22" s="102"/>
    </row>
    <row r="23" spans="1:24" s="11" customFormat="1">
      <c r="A23" s="11" t="s">
        <v>124</v>
      </c>
      <c r="C23" s="12"/>
      <c r="D23" s="207">
        <f>SUM(D3:D22)</f>
        <v>500000</v>
      </c>
      <c r="E23" s="207">
        <f>SUM(E3:E22)</f>
        <v>500000</v>
      </c>
      <c r="F23" s="208">
        <f>SUM(F3:F22)</f>
        <v>300000</v>
      </c>
      <c r="G23" s="207">
        <f>SUM(G3:G22)</f>
        <v>0</v>
      </c>
      <c r="H23" s="207">
        <f>SUM(H3:H22)</f>
        <v>200000</v>
      </c>
      <c r="I23" s="207">
        <f t="shared" ref="I23:K23" si="3">SUM(I3:I22)</f>
        <v>0</v>
      </c>
      <c r="J23" s="207">
        <f t="shared" si="3"/>
        <v>0</v>
      </c>
      <c r="K23" s="207">
        <f t="shared" si="3"/>
        <v>0</v>
      </c>
      <c r="L23" s="207">
        <f>SUM(L3:L22)</f>
        <v>0</v>
      </c>
      <c r="M23" s="208">
        <f t="shared" ref="M23:V23" si="4">SUM(M3:M22)</f>
        <v>300000</v>
      </c>
      <c r="N23" s="208">
        <f t="shared" si="4"/>
        <v>0</v>
      </c>
      <c r="O23" s="208">
        <f t="shared" si="4"/>
        <v>0</v>
      </c>
      <c r="P23" s="208">
        <f t="shared" si="4"/>
        <v>0</v>
      </c>
      <c r="Q23" s="208">
        <f t="shared" si="4"/>
        <v>0</v>
      </c>
      <c r="R23" s="208">
        <f t="shared" si="4"/>
        <v>0</v>
      </c>
      <c r="S23" s="208">
        <f t="shared" si="4"/>
        <v>0</v>
      </c>
      <c r="T23" s="208">
        <f t="shared" si="4"/>
        <v>0</v>
      </c>
      <c r="U23" s="208">
        <f t="shared" si="4"/>
        <v>0</v>
      </c>
      <c r="V23" s="208">
        <f t="shared" si="4"/>
        <v>0</v>
      </c>
      <c r="W23" s="103"/>
      <c r="X23" s="103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E3">
    <cfRule type="cellIs" dxfId="2" priority="1" operator="notEqual">
      <formula>$D$3</formula>
    </cfRule>
  </conditionalFormatting>
  <conditionalFormatting sqref="E4:E23">
    <cfRule type="cellIs" dxfId="1" priority="2" operator="notEqual">
      <formula>$D4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showGridLines="0" zoomScale="130" zoomScaleNormal="130" workbookViewId="0">
      <selection activeCell="A23" sqref="A23"/>
    </sheetView>
  </sheetViews>
  <sheetFormatPr baseColWidth="10" defaultColWidth="11.42578125" defaultRowHeight="20" customHeight="1"/>
  <cols>
    <col min="1" max="1" width="13.5703125" style="1" customWidth="1"/>
    <col min="2" max="6" width="11.42578125" style="1" customWidth="1"/>
    <col min="7" max="7" width="10.5703125" style="1" customWidth="1"/>
    <col min="8" max="8" width="11.42578125" style="1" customWidth="1"/>
    <col min="9" max="16384" width="11.42578125" style="1"/>
  </cols>
  <sheetData>
    <row r="1" spans="1:9" ht="17" customHeight="1">
      <c r="A1" s="225" t="s">
        <v>146</v>
      </c>
      <c r="B1" s="226"/>
      <c r="C1" s="227"/>
      <c r="D1" s="227"/>
      <c r="E1" s="228"/>
      <c r="F1" s="229"/>
      <c r="G1" s="230" t="s">
        <v>105</v>
      </c>
    </row>
    <row r="2" spans="1:9" ht="17" customHeight="1">
      <c r="A2" s="231"/>
      <c r="B2" s="232" t="s">
        <v>45</v>
      </c>
      <c r="C2" s="233" t="s">
        <v>46</v>
      </c>
      <c r="D2" s="233" t="s">
        <v>47</v>
      </c>
      <c r="E2" s="234" t="s">
        <v>48</v>
      </c>
      <c r="F2" s="235" t="s">
        <v>49</v>
      </c>
      <c r="G2" s="236" t="s">
        <v>147</v>
      </c>
    </row>
    <row r="3" spans="1:9" ht="17" customHeight="1">
      <c r="A3" s="237" t="str">
        <f>'1 概要'!G17</f>
        <v>湯川秀樹</v>
      </c>
      <c r="B3" s="238">
        <f>'3 物件費'!M23</f>
        <v>1000</v>
      </c>
      <c r="C3" s="239">
        <f>'4 旅費'!M23</f>
        <v>500000</v>
      </c>
      <c r="D3" s="239">
        <f>'5 謝金'!M23</f>
        <v>300000</v>
      </c>
      <c r="E3" s="240">
        <f>'6 会議費'!M23</f>
        <v>650000</v>
      </c>
      <c r="F3" s="241">
        <f>'7 その他'!M23</f>
        <v>300000</v>
      </c>
      <c r="G3" s="238">
        <f>SUM(B3:F3)</f>
        <v>1751000</v>
      </c>
    </row>
    <row r="4" spans="1:9" ht="17" customHeight="1">
      <c r="A4" s="237" t="str">
        <f>'1 概要'!G18</f>
        <v>朝永振一郎</v>
      </c>
      <c r="B4" s="238">
        <f>'3 物件費'!N23</f>
        <v>2000</v>
      </c>
      <c r="C4" s="239">
        <f>'4 旅費'!N23</f>
        <v>500000</v>
      </c>
      <c r="D4" s="239">
        <f>'5 謝金'!N23</f>
        <v>20000</v>
      </c>
      <c r="E4" s="240">
        <f>'6 会議費'!N23</f>
        <v>0</v>
      </c>
      <c r="F4" s="241">
        <f>'7 その他'!N23</f>
        <v>0</v>
      </c>
      <c r="G4" s="238">
        <f t="shared" ref="G4:G12" si="0">SUM(B4:F4)</f>
        <v>522000</v>
      </c>
    </row>
    <row r="5" spans="1:9" ht="17" customHeight="1">
      <c r="A5" s="237" t="str">
        <f>'1 概要'!G19</f>
        <v>南部陽一郎</v>
      </c>
      <c r="B5" s="238">
        <f>'3 物件費'!O23</f>
        <v>12000</v>
      </c>
      <c r="C5" s="239">
        <f>'4 旅費'!O23</f>
        <v>500000</v>
      </c>
      <c r="D5" s="239">
        <f>'5 謝金'!O23</f>
        <v>0</v>
      </c>
      <c r="E5" s="240">
        <f>'6 会議費'!O23</f>
        <v>0</v>
      </c>
      <c r="F5" s="241">
        <f>'7 その他'!O23</f>
        <v>0</v>
      </c>
      <c r="G5" s="238">
        <f t="shared" si="0"/>
        <v>512000</v>
      </c>
    </row>
    <row r="6" spans="1:9" ht="17" customHeight="1">
      <c r="A6" s="237">
        <f>'1 概要'!G20</f>
        <v>0</v>
      </c>
      <c r="B6" s="238">
        <f>'3 物件費'!P23</f>
        <v>0</v>
      </c>
      <c r="C6" s="239">
        <f>'4 旅費'!P23</f>
        <v>0</v>
      </c>
      <c r="D6" s="239">
        <f>'5 謝金'!P23</f>
        <v>0</v>
      </c>
      <c r="E6" s="240">
        <f>'6 会議費'!P23</f>
        <v>0</v>
      </c>
      <c r="F6" s="241">
        <f>'7 その他'!P23</f>
        <v>0</v>
      </c>
      <c r="G6" s="238">
        <f t="shared" si="0"/>
        <v>0</v>
      </c>
    </row>
    <row r="7" spans="1:9" ht="17" customHeight="1">
      <c r="A7" s="237">
        <f>'1 概要'!G21</f>
        <v>0</v>
      </c>
      <c r="B7" s="238">
        <f>'3 物件費'!Q23</f>
        <v>0</v>
      </c>
      <c r="C7" s="239">
        <f>'4 旅費'!Q23</f>
        <v>0</v>
      </c>
      <c r="D7" s="239">
        <f>'5 謝金'!Q23</f>
        <v>0</v>
      </c>
      <c r="E7" s="240">
        <f>'6 会議費'!Q23</f>
        <v>0</v>
      </c>
      <c r="F7" s="241">
        <f>'7 その他'!Q23</f>
        <v>0</v>
      </c>
      <c r="G7" s="238">
        <f t="shared" si="0"/>
        <v>0</v>
      </c>
    </row>
    <row r="8" spans="1:9" ht="17" customHeight="1">
      <c r="A8" s="237">
        <f>'1 概要'!G22</f>
        <v>0</v>
      </c>
      <c r="B8" s="238">
        <f>'3 物件費'!R23</f>
        <v>0</v>
      </c>
      <c r="C8" s="239">
        <f>'4 旅費'!R23</f>
        <v>0</v>
      </c>
      <c r="D8" s="239">
        <f>'5 謝金'!R23</f>
        <v>0</v>
      </c>
      <c r="E8" s="240">
        <f>'6 会議費'!R23</f>
        <v>0</v>
      </c>
      <c r="F8" s="241">
        <f>'7 その他'!R23</f>
        <v>0</v>
      </c>
      <c r="G8" s="238">
        <f t="shared" si="0"/>
        <v>0</v>
      </c>
    </row>
    <row r="9" spans="1:9" ht="17" customHeight="1">
      <c r="A9" s="237">
        <f>'1 概要'!G23</f>
        <v>0</v>
      </c>
      <c r="B9" s="238">
        <f>'3 物件費'!S23</f>
        <v>0</v>
      </c>
      <c r="C9" s="239">
        <f>'4 旅費'!S23</f>
        <v>0</v>
      </c>
      <c r="D9" s="239">
        <f>'5 謝金'!S23</f>
        <v>0</v>
      </c>
      <c r="E9" s="240">
        <f>'6 会議費'!S23</f>
        <v>0</v>
      </c>
      <c r="F9" s="241">
        <f>'7 その他'!S23</f>
        <v>0</v>
      </c>
      <c r="G9" s="238">
        <f t="shared" si="0"/>
        <v>0</v>
      </c>
    </row>
    <row r="10" spans="1:9" ht="17" customHeight="1">
      <c r="A10" s="237">
        <f>'1 概要'!G24</f>
        <v>0</v>
      </c>
      <c r="B10" s="238">
        <f>'3 物件費'!T23</f>
        <v>0</v>
      </c>
      <c r="C10" s="239">
        <f>'4 旅費'!T23</f>
        <v>0</v>
      </c>
      <c r="D10" s="239">
        <f>'5 謝金'!T23</f>
        <v>0</v>
      </c>
      <c r="E10" s="240">
        <f>'6 会議費'!T23</f>
        <v>0</v>
      </c>
      <c r="F10" s="241">
        <f>'7 その他'!T23</f>
        <v>0</v>
      </c>
      <c r="G10" s="238">
        <f t="shared" si="0"/>
        <v>0</v>
      </c>
      <c r="I10" s="27"/>
    </row>
    <row r="11" spans="1:9" ht="17" customHeight="1">
      <c r="A11" s="237">
        <f>'1 概要'!G25</f>
        <v>0</v>
      </c>
      <c r="B11" s="238">
        <f>'3 物件費'!U23</f>
        <v>0</v>
      </c>
      <c r="C11" s="239">
        <f>'4 旅費'!U23</f>
        <v>0</v>
      </c>
      <c r="D11" s="239">
        <f>'5 謝金'!U23</f>
        <v>0</v>
      </c>
      <c r="E11" s="240">
        <f>'6 会議費'!U23</f>
        <v>0</v>
      </c>
      <c r="F11" s="241">
        <f>'7 その他'!U23</f>
        <v>0</v>
      </c>
      <c r="G11" s="238">
        <f t="shared" si="0"/>
        <v>0</v>
      </c>
    </row>
    <row r="12" spans="1:9" ht="17" customHeight="1">
      <c r="A12" s="237">
        <f>'1 概要'!G26</f>
        <v>0</v>
      </c>
      <c r="B12" s="238">
        <f>'3 物件費'!V23</f>
        <v>0</v>
      </c>
      <c r="C12" s="239">
        <f>'4 旅費'!V23</f>
        <v>0</v>
      </c>
      <c r="D12" s="239">
        <f>'5 謝金'!V23</f>
        <v>0</v>
      </c>
      <c r="E12" s="240">
        <f>'6 会議費'!V23</f>
        <v>0</v>
      </c>
      <c r="F12" s="241">
        <f>'7 その他'!V23</f>
        <v>0</v>
      </c>
      <c r="G12" s="238">
        <f t="shared" si="0"/>
        <v>0</v>
      </c>
    </row>
    <row r="13" spans="1:9" ht="17" customHeight="1">
      <c r="A13" s="283" t="s">
        <v>148</v>
      </c>
      <c r="B13" s="242">
        <f t="shared" ref="B13:G13" si="1">SUM(B3:B12)</f>
        <v>15000</v>
      </c>
      <c r="C13" s="242">
        <f t="shared" si="1"/>
        <v>1500000</v>
      </c>
      <c r="D13" s="242">
        <f t="shared" si="1"/>
        <v>320000</v>
      </c>
      <c r="E13" s="242">
        <f t="shared" si="1"/>
        <v>650000</v>
      </c>
      <c r="F13" s="242">
        <f t="shared" si="1"/>
        <v>300000</v>
      </c>
      <c r="G13" s="242">
        <f t="shared" si="1"/>
        <v>2785000</v>
      </c>
    </row>
    <row r="14" spans="1:9" ht="17" customHeight="1">
      <c r="A14" s="282" t="str">
        <f>'3 物件費'!G2</f>
        <v>参加費等</v>
      </c>
      <c r="B14" s="278">
        <f>'3 物件費'!G23</f>
        <v>0</v>
      </c>
      <c r="C14" s="279">
        <f>'4 旅費'!G23</f>
        <v>0</v>
      </c>
      <c r="D14" s="279">
        <f>'5 謝金'!G23</f>
        <v>0</v>
      </c>
      <c r="E14" s="280">
        <f>'6 会議費'!G23</f>
        <v>100000</v>
      </c>
      <c r="F14" s="281">
        <f>'7 その他'!G23</f>
        <v>0</v>
      </c>
      <c r="G14" s="278">
        <f t="shared" ref="G14:G19" si="2">SUM(B14:F14)</f>
        <v>100000</v>
      </c>
    </row>
    <row r="15" spans="1:9" ht="17" customHeight="1">
      <c r="A15" s="273" t="str">
        <f>'3 物件費'!H2</f>
        <v>財源U</v>
      </c>
      <c r="B15" s="274">
        <f>'3 物件費'!H23</f>
        <v>1000</v>
      </c>
      <c r="C15" s="275">
        <f>'4 旅費'!H23</f>
        <v>750000</v>
      </c>
      <c r="D15" s="275">
        <f>'5 謝金'!H23</f>
        <v>0</v>
      </c>
      <c r="E15" s="276">
        <f>'6 会議費'!H23</f>
        <v>0</v>
      </c>
      <c r="F15" s="277">
        <f>'7 その他'!H23</f>
        <v>200000</v>
      </c>
      <c r="G15" s="274">
        <f t="shared" si="2"/>
        <v>951000</v>
      </c>
    </row>
    <row r="16" spans="1:9" ht="17" customHeight="1">
      <c r="A16" s="243" t="str">
        <f>'3 物件費'!I2</f>
        <v>財源V</v>
      </c>
      <c r="B16" s="244">
        <f>'3 物件費'!I23</f>
        <v>10000</v>
      </c>
      <c r="C16" s="245">
        <f>'4 旅費'!I23</f>
        <v>100000</v>
      </c>
      <c r="D16" s="245">
        <f>'5 謝金'!I23</f>
        <v>0</v>
      </c>
      <c r="E16" s="246">
        <f>'6 会議費'!I23</f>
        <v>25000</v>
      </c>
      <c r="F16" s="247">
        <f>'7 その他'!I23</f>
        <v>0</v>
      </c>
      <c r="G16" s="244">
        <f t="shared" si="2"/>
        <v>135000</v>
      </c>
    </row>
    <row r="17" spans="1:7" ht="17" customHeight="1">
      <c r="A17" s="243" t="str">
        <f>'3 物件費'!J2</f>
        <v>財源X</v>
      </c>
      <c r="B17" s="244">
        <f>'3 物件費'!J23</f>
        <v>13000</v>
      </c>
      <c r="C17" s="245">
        <f>'4 旅費'!J23</f>
        <v>0</v>
      </c>
      <c r="D17" s="245">
        <f>'5 謝金'!J23</f>
        <v>2800</v>
      </c>
      <c r="E17" s="246">
        <f>'6 会議費'!J23</f>
        <v>0</v>
      </c>
      <c r="F17" s="247">
        <f>'7 その他'!J23</f>
        <v>0</v>
      </c>
      <c r="G17" s="244">
        <f t="shared" si="2"/>
        <v>15800</v>
      </c>
    </row>
    <row r="18" spans="1:7" ht="17" customHeight="1">
      <c r="A18" s="243" t="str">
        <f>'3 物件費'!K2</f>
        <v>財源Y</v>
      </c>
      <c r="B18" s="244">
        <f>'3 物件費'!K23</f>
        <v>17000</v>
      </c>
      <c r="C18" s="245">
        <f>'4 旅費'!K23</f>
        <v>0</v>
      </c>
      <c r="D18" s="245">
        <f>'5 謝金'!K23</f>
        <v>0</v>
      </c>
      <c r="E18" s="246">
        <f>'6 会議費'!K23</f>
        <v>0</v>
      </c>
      <c r="F18" s="247">
        <f>'7 その他'!K23</f>
        <v>0</v>
      </c>
      <c r="G18" s="244">
        <f t="shared" si="2"/>
        <v>17000</v>
      </c>
    </row>
    <row r="19" spans="1:7" ht="17" customHeight="1">
      <c r="A19" s="285" t="str">
        <f>'3 物件費'!L2</f>
        <v>財源Z</v>
      </c>
      <c r="B19" s="286">
        <f>'3 物件費'!L23</f>
        <v>0</v>
      </c>
      <c r="C19" s="287">
        <f>'4 旅費'!L23</f>
        <v>0</v>
      </c>
      <c r="D19" s="287">
        <f>'5 謝金'!L23</f>
        <v>0</v>
      </c>
      <c r="E19" s="288">
        <f>'6 会議費'!L23</f>
        <v>50000</v>
      </c>
      <c r="F19" s="289">
        <f>'7 その他'!L23</f>
        <v>0</v>
      </c>
      <c r="G19" s="286">
        <f t="shared" si="2"/>
        <v>50000</v>
      </c>
    </row>
    <row r="20" spans="1:7" ht="17" customHeight="1">
      <c r="A20" s="290" t="s">
        <v>149</v>
      </c>
      <c r="B20" s="284">
        <f>SUM(B15:B19)</f>
        <v>41000</v>
      </c>
      <c r="C20" s="284">
        <f t="shared" ref="C20:G20" si="3">SUM(C15:C19)</f>
        <v>850000</v>
      </c>
      <c r="D20" s="284">
        <f t="shared" si="3"/>
        <v>2800</v>
      </c>
      <c r="E20" s="284">
        <f t="shared" si="3"/>
        <v>75000</v>
      </c>
      <c r="F20" s="284">
        <f t="shared" si="3"/>
        <v>200000</v>
      </c>
      <c r="G20" s="284">
        <f t="shared" si="3"/>
        <v>1168800</v>
      </c>
    </row>
    <row r="21" spans="1:7" ht="57" customHeight="1">
      <c r="A21" s="270" t="s">
        <v>150</v>
      </c>
      <c r="B21" s="272">
        <f>B13+B14+B20</f>
        <v>56000</v>
      </c>
      <c r="C21" s="271">
        <f t="shared" ref="C21:G21" si="4">C13+C14+C20</f>
        <v>2350000</v>
      </c>
      <c r="D21" s="271">
        <f t="shared" si="4"/>
        <v>322800</v>
      </c>
      <c r="E21" s="271">
        <f t="shared" si="4"/>
        <v>825000</v>
      </c>
      <c r="F21" s="271">
        <f t="shared" si="4"/>
        <v>500000</v>
      </c>
      <c r="G21" s="272">
        <f t="shared" si="4"/>
        <v>4053800</v>
      </c>
    </row>
    <row r="25" spans="1:7" ht="20" customHeight="1">
      <c r="C25" s="269"/>
    </row>
  </sheetData>
  <sheetProtection sheet="1" objects="1" scenarios="1"/>
  <phoneticPr fontId="4"/>
  <conditionalFormatting sqref="A13:G13 B14:G19">
    <cfRule type="cellIs" dxfId="0" priority="1" stopIfTrue="1" operator="lessThan">
      <formula>0</formula>
    </cfRule>
  </conditionalFormatting>
  <pageMargins left="0.7" right="0.7" top="0.75" bottom="0.75" header="0.3" footer="0.3"/>
  <pageSetup paperSize="8" orientation="portrait" r:id="rId1"/>
  <headerFooter>
    <oddFooter>&amp;C&amp;"Helvetica Neue,Regular"&amp;12&amp;K000000&amp;P</oddFooter>
  </headerFooter>
  <ignoredErrors>
    <ignoredError sqref="G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349E-BFA7-7047-9F1E-3A7AC0387D78}">
  <sheetPr>
    <pageSetUpPr fitToPage="1"/>
  </sheetPr>
  <dimension ref="A1:B4"/>
  <sheetViews>
    <sheetView workbookViewId="0">
      <selection activeCell="A6" sqref="A6"/>
    </sheetView>
  </sheetViews>
  <sheetFormatPr baseColWidth="10" defaultColWidth="10.85546875" defaultRowHeight="20"/>
  <cols>
    <col min="1" max="1" width="29.5703125" customWidth="1"/>
    <col min="2" max="2" width="79.5703125" customWidth="1"/>
  </cols>
  <sheetData>
    <row r="1" spans="1:2">
      <c r="A1" s="317" t="s">
        <v>151</v>
      </c>
    </row>
    <row r="3" spans="1:2" s="257" customFormat="1" ht="111" customHeight="1">
      <c r="A3" s="318" t="s">
        <v>152</v>
      </c>
      <c r="B3" s="319"/>
    </row>
    <row r="4" spans="1:2" s="257" customFormat="1" ht="111" customHeight="1">
      <c r="A4" s="318" t="s">
        <v>153</v>
      </c>
      <c r="B4" s="300"/>
    </row>
  </sheetData>
  <sheetProtection sheet="1" objects="1" scenarios="1"/>
  <phoneticPr fontId="4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1BB1-A72B-8F48-8A25-ABEE9D8D7479}">
  <sheetPr>
    <pageSetUpPr fitToPage="1"/>
  </sheetPr>
  <dimension ref="A1:L44"/>
  <sheetViews>
    <sheetView showGridLines="0" topLeftCell="A32" zoomScale="166" zoomScaleNormal="134" zoomScaleSheetLayoutView="112" zoomScalePageLayoutView="114" workbookViewId="0">
      <selection activeCell="A46" sqref="A46"/>
    </sheetView>
  </sheetViews>
  <sheetFormatPr baseColWidth="10" defaultColWidth="8.5703125" defaultRowHeight="20" customHeight="1"/>
  <cols>
    <col min="1" max="1" width="17.5703125" style="37" customWidth="1"/>
    <col min="2" max="2" width="10.42578125" style="37" customWidth="1"/>
    <col min="3" max="3" width="11" style="37" customWidth="1"/>
    <col min="4" max="8" width="9.42578125" style="37" customWidth="1"/>
    <col min="9" max="9" width="11.5703125" style="37" customWidth="1"/>
    <col min="10" max="10" width="8.5703125" style="37" customWidth="1"/>
    <col min="11" max="16384" width="8.5703125" style="37"/>
  </cols>
  <sheetData>
    <row r="1" spans="1:12" ht="18" customHeight="1">
      <c r="I1" s="320" t="s">
        <v>154</v>
      </c>
    </row>
    <row r="2" spans="1:12" ht="19.25" customHeight="1">
      <c r="I2" s="321"/>
    </row>
    <row r="3" spans="1:12" ht="19.25" customHeight="1">
      <c r="A3" s="384" t="s">
        <v>155</v>
      </c>
      <c r="B3" s="385"/>
      <c r="C3" s="385"/>
      <c r="D3" s="385"/>
      <c r="E3" s="385"/>
      <c r="F3" s="385"/>
      <c r="G3" s="385"/>
      <c r="H3" s="385"/>
      <c r="I3" s="386"/>
    </row>
    <row r="4" spans="1:12" ht="8" customHeight="1">
      <c r="A4" s="387"/>
      <c r="B4" s="388"/>
      <c r="C4" s="388"/>
      <c r="D4" s="388"/>
      <c r="E4" s="388"/>
      <c r="F4" s="388"/>
      <c r="G4" s="388"/>
      <c r="H4" s="388"/>
      <c r="I4" s="389"/>
    </row>
    <row r="5" spans="1:12" ht="41" customHeight="1">
      <c r="A5" s="390"/>
      <c r="B5" s="391"/>
      <c r="C5" s="391"/>
      <c r="D5" s="391"/>
      <c r="E5" s="391"/>
      <c r="F5" s="391"/>
      <c r="G5" s="391"/>
      <c r="H5" s="391"/>
      <c r="I5" s="392"/>
    </row>
    <row r="6" spans="1:12" ht="20" customHeight="1">
      <c r="A6" s="322" t="s">
        <v>3</v>
      </c>
      <c r="B6" s="267" t="str">
        <f>'1 概要'!B6</f>
        <v>20XX年X月X日</v>
      </c>
      <c r="C6" s="263"/>
      <c r="D6" s="263"/>
      <c r="E6" s="263"/>
      <c r="F6" s="263"/>
      <c r="G6" s="263"/>
      <c r="H6" s="263"/>
      <c r="I6" s="264"/>
    </row>
    <row r="7" spans="1:12" ht="20" customHeight="1">
      <c r="A7" s="323" t="s">
        <v>5</v>
      </c>
      <c r="B7" s="65" t="b">
        <f>'1 概要'!B7</f>
        <v>0</v>
      </c>
      <c r="C7" s="64" t="s">
        <v>6</v>
      </c>
      <c r="D7" s="63"/>
      <c r="E7" s="63"/>
      <c r="F7" s="63"/>
      <c r="G7" s="63"/>
      <c r="H7" s="63"/>
      <c r="I7" s="89"/>
      <c r="J7" s="265"/>
      <c r="L7" s="38"/>
    </row>
    <row r="8" spans="1:12" ht="20" customHeight="1">
      <c r="A8" s="91"/>
      <c r="B8" s="65" t="b">
        <f>'1 概要'!B8</f>
        <v>0</v>
      </c>
      <c r="C8" s="260" t="s">
        <v>7</v>
      </c>
      <c r="D8" s="324"/>
      <c r="E8" s="63"/>
      <c r="F8" s="63"/>
      <c r="G8" s="63"/>
      <c r="H8" s="63"/>
      <c r="I8" s="90"/>
    </row>
    <row r="9" spans="1:12" ht="20" customHeight="1">
      <c r="A9" s="91"/>
      <c r="B9" s="65" t="b">
        <f>'1 概要'!B9</f>
        <v>0</v>
      </c>
      <c r="C9" s="260" t="s">
        <v>8</v>
      </c>
      <c r="D9" s="324"/>
      <c r="E9" s="63"/>
      <c r="F9" s="63"/>
      <c r="G9" s="63"/>
      <c r="H9" s="63"/>
      <c r="I9" s="90"/>
    </row>
    <row r="10" spans="1:12" ht="20" customHeight="1">
      <c r="A10" s="91"/>
      <c r="B10" s="65" t="b">
        <f>'1 概要'!B10</f>
        <v>0</v>
      </c>
      <c r="C10" s="64" t="s">
        <v>9</v>
      </c>
      <c r="D10" s="63"/>
      <c r="E10" s="63"/>
      <c r="F10" s="63"/>
      <c r="G10" s="63"/>
      <c r="H10" s="63"/>
      <c r="I10" s="90"/>
    </row>
    <row r="11" spans="1:12" ht="20" customHeight="1">
      <c r="A11" s="92"/>
      <c r="B11" s="262" t="b">
        <f>'1 概要'!B11</f>
        <v>0</v>
      </c>
      <c r="C11" s="64" t="s">
        <v>10</v>
      </c>
      <c r="D11" s="63"/>
      <c r="E11" s="63"/>
      <c r="F11" s="63"/>
      <c r="G11" s="63"/>
      <c r="H11" s="63"/>
      <c r="I11" s="90"/>
    </row>
    <row r="12" spans="1:12" ht="23.25" customHeight="1">
      <c r="A12" s="85" t="s">
        <v>11</v>
      </c>
      <c r="B12" s="86" t="s">
        <v>12</v>
      </c>
      <c r="C12" s="393" t="str">
        <f>'1 概要'!C12</f>
        <v>象の卵スクール</v>
      </c>
      <c r="D12" s="394"/>
      <c r="E12" s="394"/>
      <c r="F12" s="394"/>
      <c r="G12" s="394"/>
      <c r="H12" s="394"/>
      <c r="I12" s="395"/>
    </row>
    <row r="13" spans="1:12" ht="23.25" customHeight="1">
      <c r="A13" s="106"/>
      <c r="B13" s="62" t="s">
        <v>14</v>
      </c>
      <c r="C13" s="393" t="str">
        <f>'1 概要'!C13</f>
        <v>School on Elephant Eggs</v>
      </c>
      <c r="D13" s="394"/>
      <c r="E13" s="394"/>
      <c r="F13" s="394"/>
      <c r="G13" s="394"/>
      <c r="H13" s="394"/>
      <c r="I13" s="395"/>
      <c r="J13" s="38"/>
    </row>
    <row r="14" spans="1:12" ht="23.25" customHeight="1">
      <c r="A14" s="61" t="s">
        <v>16</v>
      </c>
      <c r="B14" s="56"/>
      <c r="C14" s="53" t="s">
        <v>17</v>
      </c>
      <c r="D14" s="83"/>
      <c r="E14" s="325"/>
      <c r="F14" s="60"/>
      <c r="G14" s="59" t="s">
        <v>18</v>
      </c>
      <c r="H14" s="59"/>
      <c r="I14" s="58"/>
      <c r="J14" s="38"/>
    </row>
    <row r="15" spans="1:12" ht="23.25" customHeight="1">
      <c r="A15" s="57" t="s">
        <v>20</v>
      </c>
      <c r="B15" s="56"/>
      <c r="C15" s="396">
        <f>'1 概要'!C15</f>
        <v>0</v>
      </c>
      <c r="D15" s="397"/>
      <c r="E15" s="397"/>
      <c r="F15" s="398"/>
      <c r="G15" s="399">
        <f>'1 概要'!G15</f>
        <v>0</v>
      </c>
      <c r="H15" s="400"/>
      <c r="I15" s="55"/>
      <c r="J15" s="38"/>
    </row>
    <row r="16" spans="1:12" ht="22.25" customHeight="1">
      <c r="A16" s="402" t="s">
        <v>21</v>
      </c>
      <c r="B16" s="54" t="s">
        <v>22</v>
      </c>
      <c r="C16" s="53" t="s">
        <v>17</v>
      </c>
      <c r="D16" s="83"/>
      <c r="E16" s="84"/>
      <c r="F16" s="52"/>
      <c r="G16" s="111" t="s">
        <v>18</v>
      </c>
      <c r="H16" s="51"/>
      <c r="I16" s="50" t="s">
        <v>23</v>
      </c>
      <c r="J16" s="38"/>
    </row>
    <row r="17" spans="1:10" ht="22.25" customHeight="1">
      <c r="A17" s="403"/>
      <c r="B17" s="49" t="s">
        <v>26</v>
      </c>
      <c r="C17" s="405" t="str">
        <f>'1 概要'!C17</f>
        <v>逢坂大学・理学部物理学科</v>
      </c>
      <c r="D17" s="406"/>
      <c r="E17" s="406"/>
      <c r="F17" s="407"/>
      <c r="G17" s="251" t="str">
        <f>'1 概要'!G17</f>
        <v>湯川秀樹</v>
      </c>
      <c r="H17" s="154"/>
      <c r="I17" s="248">
        <f>'8 総表（入力無用）'!G3</f>
        <v>1751000</v>
      </c>
      <c r="J17" s="38"/>
    </row>
    <row r="18" spans="1:10" ht="22.25" customHeight="1">
      <c r="A18" s="403"/>
      <c r="B18" s="44" t="s">
        <v>30</v>
      </c>
      <c r="C18" s="408" t="str">
        <f>'1 概要'!C18</f>
        <v>江戸理科大学・千葉分室</v>
      </c>
      <c r="D18" s="409"/>
      <c r="E18" s="409"/>
      <c r="F18" s="410"/>
      <c r="G18" s="251" t="str">
        <f>'1 概要'!G18</f>
        <v>朝永振一郎</v>
      </c>
      <c r="H18" s="158"/>
      <c r="I18" s="248">
        <f>'8 総表（入力無用）'!G4</f>
        <v>522000</v>
      </c>
      <c r="J18" s="38"/>
    </row>
    <row r="19" spans="1:10" ht="22.25" customHeight="1">
      <c r="A19" s="403"/>
      <c r="B19" s="44" t="s">
        <v>30</v>
      </c>
      <c r="C19" s="408" t="str">
        <f>'1 概要'!C19</f>
        <v>市俄古大学・増える実研究所</v>
      </c>
      <c r="D19" s="409"/>
      <c r="E19" s="409"/>
      <c r="F19" s="410"/>
      <c r="G19" s="251" t="str">
        <f>'1 概要'!G19</f>
        <v>南部陽一郎</v>
      </c>
      <c r="H19" s="158"/>
      <c r="I19" s="248">
        <f>'8 総表（入力無用）'!G5</f>
        <v>512000</v>
      </c>
      <c r="J19" s="38"/>
    </row>
    <row r="20" spans="1:10" ht="22.25" customHeight="1">
      <c r="A20" s="403"/>
      <c r="B20" s="44" t="s">
        <v>30</v>
      </c>
      <c r="C20" s="408">
        <f>'1 概要'!C20</f>
        <v>0</v>
      </c>
      <c r="D20" s="409"/>
      <c r="E20" s="409"/>
      <c r="F20" s="410"/>
      <c r="G20" s="252">
        <f>'1 概要'!G20</f>
        <v>0</v>
      </c>
      <c r="H20" s="158"/>
      <c r="I20" s="248">
        <f>'8 総表（入力無用）'!G6</f>
        <v>0</v>
      </c>
      <c r="J20" s="38"/>
    </row>
    <row r="21" spans="1:10" ht="22.25" customHeight="1">
      <c r="A21" s="403"/>
      <c r="B21" s="44" t="s">
        <v>30</v>
      </c>
      <c r="C21" s="408">
        <f>'1 概要'!C21</f>
        <v>0</v>
      </c>
      <c r="D21" s="409"/>
      <c r="E21" s="409"/>
      <c r="F21" s="410"/>
      <c r="G21" s="251">
        <f>'1 概要'!G21</f>
        <v>0</v>
      </c>
      <c r="H21" s="158"/>
      <c r="I21" s="248">
        <f>'8 総表（入力無用）'!G7</f>
        <v>0</v>
      </c>
      <c r="J21" s="38"/>
    </row>
    <row r="22" spans="1:10" ht="22.25" customHeight="1">
      <c r="A22" s="403"/>
      <c r="B22" s="44" t="s">
        <v>30</v>
      </c>
      <c r="C22" s="408">
        <f>'1 概要'!C22</f>
        <v>0</v>
      </c>
      <c r="D22" s="409"/>
      <c r="E22" s="409"/>
      <c r="F22" s="410"/>
      <c r="G22" s="251">
        <f>'1 概要'!G22</f>
        <v>0</v>
      </c>
      <c r="H22" s="158"/>
      <c r="I22" s="248">
        <f>'8 総表（入力無用）'!G8</f>
        <v>0</v>
      </c>
      <c r="J22" s="38"/>
    </row>
    <row r="23" spans="1:10" ht="22.25" customHeight="1">
      <c r="A23" s="403"/>
      <c r="B23" s="44" t="s">
        <v>30</v>
      </c>
      <c r="C23" s="408">
        <f>'1 概要'!C23</f>
        <v>0</v>
      </c>
      <c r="D23" s="409"/>
      <c r="E23" s="409"/>
      <c r="F23" s="410"/>
      <c r="G23" s="251">
        <f>'1 概要'!G23</f>
        <v>0</v>
      </c>
      <c r="H23" s="158"/>
      <c r="I23" s="248">
        <f>'8 総表（入力無用）'!G9</f>
        <v>0</v>
      </c>
      <c r="J23" s="38"/>
    </row>
    <row r="24" spans="1:10" ht="22.25" customHeight="1">
      <c r="A24" s="403"/>
      <c r="B24" s="44" t="s">
        <v>30</v>
      </c>
      <c r="C24" s="408">
        <f>'1 概要'!C24</f>
        <v>0</v>
      </c>
      <c r="D24" s="409"/>
      <c r="E24" s="409"/>
      <c r="F24" s="410"/>
      <c r="G24" s="251">
        <f>'1 概要'!G24</f>
        <v>0</v>
      </c>
      <c r="H24" s="158"/>
      <c r="I24" s="248">
        <f>'8 総表（入力無用）'!G10</f>
        <v>0</v>
      </c>
      <c r="J24" s="38"/>
    </row>
    <row r="25" spans="1:10" ht="22.25" customHeight="1">
      <c r="A25" s="403"/>
      <c r="B25" s="44" t="s">
        <v>30</v>
      </c>
      <c r="C25" s="408">
        <f>'1 概要'!C25</f>
        <v>0</v>
      </c>
      <c r="D25" s="409"/>
      <c r="E25" s="409"/>
      <c r="F25" s="410"/>
      <c r="G25" s="251">
        <f>'1 概要'!G25</f>
        <v>0</v>
      </c>
      <c r="H25" s="158"/>
      <c r="I25" s="248">
        <f>'8 総表（入力無用）'!G11</f>
        <v>0</v>
      </c>
      <c r="J25" s="38"/>
    </row>
    <row r="26" spans="1:10" ht="22.25" customHeight="1">
      <c r="A26" s="404"/>
      <c r="B26" s="110" t="s">
        <v>30</v>
      </c>
      <c r="C26" s="417">
        <f>'1 概要'!C26</f>
        <v>0</v>
      </c>
      <c r="D26" s="418"/>
      <c r="E26" s="418"/>
      <c r="F26" s="419"/>
      <c r="G26" s="253">
        <f>'1 概要'!G26</f>
        <v>0</v>
      </c>
      <c r="H26" s="254"/>
      <c r="I26" s="248">
        <f>'8 総表（入力無用）'!G12</f>
        <v>0</v>
      </c>
      <c r="J26" s="38"/>
    </row>
    <row r="27" spans="1:10" ht="22.25" hidden="1" customHeight="1">
      <c r="A27" s="115" t="s">
        <v>44</v>
      </c>
      <c r="B27" s="43"/>
      <c r="C27" s="107"/>
      <c r="D27" s="108" t="s">
        <v>45</v>
      </c>
      <c r="E27" s="109" t="s">
        <v>46</v>
      </c>
      <c r="F27" s="112" t="s">
        <v>47</v>
      </c>
      <c r="G27" s="112" t="s">
        <v>48</v>
      </c>
      <c r="H27" s="112" t="s">
        <v>49</v>
      </c>
      <c r="I27" s="165" t="s">
        <v>50</v>
      </c>
    </row>
    <row r="28" spans="1:10" ht="22.25" hidden="1" customHeight="1">
      <c r="A28" s="42" t="s">
        <v>51</v>
      </c>
      <c r="B28" s="41" t="s">
        <v>156</v>
      </c>
      <c r="C28" s="40"/>
      <c r="D28" s="113">
        <f>'1 概要'!D28</f>
        <v>15000</v>
      </c>
      <c r="E28" s="113">
        <f>'1 概要'!E28</f>
        <v>1500000</v>
      </c>
      <c r="F28" s="114">
        <f>'1 概要'!F28</f>
        <v>320000</v>
      </c>
      <c r="G28" s="114">
        <f>'1 概要'!G28</f>
        <v>650000</v>
      </c>
      <c r="H28" s="114">
        <f>'1 概要'!H28</f>
        <v>300000</v>
      </c>
      <c r="I28" s="249">
        <f>'1 概要'!I28</f>
        <v>2785000</v>
      </c>
      <c r="J28" s="38"/>
    </row>
    <row r="29" spans="1:10" ht="22.25" hidden="1" customHeight="1">
      <c r="A29" s="68"/>
      <c r="B29" s="67" t="s">
        <v>53</v>
      </c>
      <c r="C29" s="82"/>
      <c r="D29" s="39">
        <f>SUM('8 総表（入力無用）'!$B$15:$B19)</f>
        <v>41000</v>
      </c>
      <c r="E29" s="39">
        <f>SUM('8 総表（入力無用）'!$C$15:$C$19)</f>
        <v>850000</v>
      </c>
      <c r="F29" s="39">
        <f>SUM('8 総表（入力無用）'!$D$15:$D$19)</f>
        <v>2800</v>
      </c>
      <c r="G29" s="39">
        <f>SUM('8 総表（入力無用）'!$E$15:$E$19)</f>
        <v>75000</v>
      </c>
      <c r="H29" s="39">
        <f>SUM('8 総表（入力無用）'!$F$15:$F$19)</f>
        <v>200000</v>
      </c>
      <c r="I29" s="169">
        <f>SUM('8 総表（入力無用）'!$G$15:$G$19)</f>
        <v>1168800</v>
      </c>
      <c r="J29" s="38"/>
    </row>
    <row r="30" spans="1:10" ht="22.25" hidden="1" customHeight="1">
      <c r="A30" s="42"/>
      <c r="B30" s="67" t="s">
        <v>54</v>
      </c>
      <c r="C30" s="40"/>
      <c r="D30" s="39">
        <f>'8 総表（入力無用）'!B$14</f>
        <v>0</v>
      </c>
      <c r="E30" s="39">
        <f>'8 総表（入力無用）'!C$14</f>
        <v>0</v>
      </c>
      <c r="F30" s="39">
        <f>'8 総表（入力無用）'!D$14</f>
        <v>0</v>
      </c>
      <c r="G30" s="39">
        <f>'8 総表（入力無用）'!E$14</f>
        <v>100000</v>
      </c>
      <c r="H30" s="39">
        <f>'8 総表（入力無用）'!F$14</f>
        <v>0</v>
      </c>
      <c r="I30" s="169">
        <f>'8 総表（入力無用）'!G$14</f>
        <v>100000</v>
      </c>
      <c r="J30" s="38"/>
    </row>
    <row r="31" spans="1:10" ht="22.25" customHeight="1">
      <c r="A31" s="68" t="s">
        <v>157</v>
      </c>
      <c r="B31" s="326"/>
      <c r="C31" s="87"/>
      <c r="D31" s="70"/>
      <c r="E31" s="70"/>
      <c r="F31" s="70"/>
      <c r="G31" s="70"/>
      <c r="H31" s="88"/>
      <c r="I31" s="250">
        <f>'1 概要'!I32</f>
        <v>0</v>
      </c>
      <c r="J31" s="38"/>
    </row>
    <row r="32" spans="1:10" ht="22.25" customHeight="1">
      <c r="A32" s="76" t="s">
        <v>158</v>
      </c>
      <c r="B32" s="256" t="b">
        <f>'1 概要'!B33</f>
        <v>0</v>
      </c>
      <c r="C32" s="66" t="s">
        <v>59</v>
      </c>
      <c r="D32" s="69"/>
      <c r="E32" s="70"/>
      <c r="F32" s="70"/>
      <c r="G32" s="70"/>
      <c r="H32" s="71" t="s">
        <v>60</v>
      </c>
      <c r="I32" s="72"/>
      <c r="J32" s="38"/>
    </row>
    <row r="33" spans="1:9" ht="20" customHeight="1">
      <c r="A33" s="93"/>
      <c r="B33" s="255" t="b">
        <f>'1 概要'!B34</f>
        <v>0</v>
      </c>
      <c r="C33" s="2" t="s">
        <v>61</v>
      </c>
      <c r="I33" s="77"/>
    </row>
    <row r="34" spans="1:9" ht="20" customHeight="1">
      <c r="A34" s="93"/>
      <c r="B34" s="255" t="b">
        <f>'1 概要'!B35</f>
        <v>0</v>
      </c>
      <c r="C34" s="2" t="s">
        <v>62</v>
      </c>
      <c r="I34" s="77"/>
    </row>
    <row r="35" spans="1:9" ht="20" customHeight="1">
      <c r="A35" s="93"/>
      <c r="B35" s="255" t="b">
        <f>'1 概要'!B36</f>
        <v>0</v>
      </c>
      <c r="C35" s="2" t="s">
        <v>63</v>
      </c>
      <c r="I35" s="77"/>
    </row>
    <row r="36" spans="1:9" ht="20" customHeight="1">
      <c r="A36" s="93"/>
      <c r="B36" s="255" t="b">
        <f>'1 概要'!B37</f>
        <v>0</v>
      </c>
      <c r="C36" s="2" t="s">
        <v>64</v>
      </c>
      <c r="I36" s="77"/>
    </row>
    <row r="37" spans="1:9" ht="20" customHeight="1">
      <c r="A37" s="94"/>
      <c r="B37" s="255" t="b">
        <f>'1 概要'!B38</f>
        <v>0</v>
      </c>
      <c r="C37" s="80" t="s">
        <v>65</v>
      </c>
      <c r="D37" s="75"/>
      <c r="E37" s="75"/>
      <c r="F37" s="75"/>
      <c r="G37" s="75"/>
      <c r="H37" s="75"/>
      <c r="I37" s="78"/>
    </row>
    <row r="38" spans="1:9" ht="20" customHeight="1">
      <c r="A38" s="327" t="s">
        <v>159</v>
      </c>
      <c r="B38" s="411" t="str">
        <f>'1 概要'!B39</f>
        <v>202X年　月　日～　202X年　月　日</v>
      </c>
      <c r="C38" s="412"/>
      <c r="D38" s="412"/>
      <c r="E38" s="73"/>
      <c r="F38" s="73"/>
      <c r="G38" s="73"/>
      <c r="H38" s="73"/>
      <c r="I38" s="81"/>
    </row>
    <row r="39" spans="1:9" ht="20" customHeight="1">
      <c r="A39" s="328" t="s">
        <v>160</v>
      </c>
      <c r="B39" s="411">
        <f>'1 概要'!B40</f>
        <v>0</v>
      </c>
      <c r="C39" s="412"/>
      <c r="D39" s="412"/>
      <c r="E39" s="412"/>
      <c r="F39" s="412"/>
      <c r="G39" s="412"/>
      <c r="H39" s="412"/>
      <c r="I39" s="413"/>
    </row>
    <row r="40" spans="1:9" ht="20" hidden="1" customHeight="1">
      <c r="A40" s="329"/>
      <c r="B40" s="266"/>
      <c r="C40" s="74"/>
      <c r="D40" s="66"/>
      <c r="E40" s="66"/>
      <c r="F40" s="66"/>
      <c r="G40" s="66"/>
      <c r="H40" s="66"/>
      <c r="I40" s="98"/>
    </row>
    <row r="41" spans="1:9" ht="20" hidden="1" customHeight="1">
      <c r="A41" s="95"/>
      <c r="B41" s="255" t="b">
        <v>0</v>
      </c>
      <c r="C41" s="100"/>
      <c r="D41" s="80"/>
      <c r="E41" s="80"/>
      <c r="F41" s="80"/>
      <c r="G41" s="80"/>
      <c r="H41" s="80"/>
      <c r="I41" s="99"/>
    </row>
    <row r="42" spans="1:9" s="38" customFormat="1" ht="40.25" hidden="1" customHeight="1">
      <c r="A42" s="330" t="s">
        <v>161</v>
      </c>
      <c r="B42" s="414"/>
      <c r="C42" s="415"/>
      <c r="D42" s="415"/>
      <c r="E42" s="415"/>
      <c r="F42" s="415"/>
      <c r="G42" s="415"/>
      <c r="H42" s="415"/>
      <c r="I42" s="416"/>
    </row>
    <row r="43" spans="1:9" s="38" customFormat="1" ht="18" customHeight="1">
      <c r="A43" s="101" t="s">
        <v>162</v>
      </c>
      <c r="B43" s="96"/>
      <c r="C43" s="96"/>
      <c r="D43" s="96"/>
      <c r="E43" s="96"/>
      <c r="F43" s="96"/>
      <c r="G43" s="96"/>
      <c r="H43" s="96"/>
      <c r="I43" s="97"/>
    </row>
    <row r="44" spans="1:9" ht="102" customHeight="1">
      <c r="A44" s="331" t="s">
        <v>163</v>
      </c>
      <c r="B44" s="401">
        <f>'9 計画の概要（配分額決定後）'!B3</f>
        <v>0</v>
      </c>
      <c r="C44" s="401"/>
      <c r="D44" s="401"/>
      <c r="E44" s="401"/>
      <c r="F44" s="401"/>
      <c r="G44" s="401"/>
      <c r="H44" s="401"/>
      <c r="I44" s="401"/>
    </row>
  </sheetData>
  <sheetProtection sheet="1" formatCells="0" formatRows="0"/>
  <mergeCells count="20">
    <mergeCell ref="B44:I44"/>
    <mergeCell ref="A16:A26"/>
    <mergeCell ref="C17:F17"/>
    <mergeCell ref="C18:F18"/>
    <mergeCell ref="C19:F19"/>
    <mergeCell ref="C20:F20"/>
    <mergeCell ref="B38:D38"/>
    <mergeCell ref="B39:I39"/>
    <mergeCell ref="B42:I42"/>
    <mergeCell ref="C21:F21"/>
    <mergeCell ref="C22:F22"/>
    <mergeCell ref="C23:F23"/>
    <mergeCell ref="C24:F24"/>
    <mergeCell ref="C25:F25"/>
    <mergeCell ref="C26:F26"/>
    <mergeCell ref="A3:I5"/>
    <mergeCell ref="C12:I12"/>
    <mergeCell ref="C13:I13"/>
    <mergeCell ref="C15:F15"/>
    <mergeCell ref="G15:H15"/>
  </mergeCells>
  <phoneticPr fontId="4"/>
  <dataValidations count="1">
    <dataValidation allowBlank="1" showInputMessage="1" showErrorMessage="1" sqref="B17:C26" xr:uid="{F1B3BF8A-C722-CB40-B11E-7F0BC922D248}"/>
  </dataValidations>
  <pageMargins left="1" right="1" top="1" bottom="1" header="0.5" footer="0.5"/>
  <pageSetup paperSize="8" orientation="portrait" r:id="rId1"/>
  <headerFooter>
    <oddFooter>&amp;C&amp;"Helvetica Neue,Regular"&amp;12&amp;K000000&amp;P</oddFooter>
  </headerFooter>
  <rowBreaks count="1" manualBreakCount="1">
    <brk id="43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19D1-D6DF-6A47-84E1-0D4E4FFB6B3A}">
  <sheetPr>
    <pageSetUpPr fitToPage="1"/>
  </sheetPr>
  <dimension ref="A1:J26"/>
  <sheetViews>
    <sheetView workbookViewId="0">
      <selection activeCell="G17" sqref="G17"/>
    </sheetView>
  </sheetViews>
  <sheetFormatPr baseColWidth="10" defaultColWidth="11.5703125" defaultRowHeight="20"/>
  <cols>
    <col min="1" max="1" width="21.140625" customWidth="1"/>
    <col min="2" max="8" width="15.5703125" customWidth="1"/>
  </cols>
  <sheetData>
    <row r="1" spans="1:10">
      <c r="A1" s="333" t="s">
        <v>164</v>
      </c>
    </row>
    <row r="2" spans="1:10" ht="21" thickBot="1"/>
    <row r="3" spans="1:10" ht="21" thickBot="1">
      <c r="A3" s="340" t="s">
        <v>165</v>
      </c>
      <c r="B3" s="420" t="s">
        <v>28</v>
      </c>
      <c r="C3" s="332" t="s">
        <v>166</v>
      </c>
      <c r="D3" s="332"/>
      <c r="E3" s="332"/>
    </row>
    <row r="4" spans="1:10">
      <c r="A4" s="333"/>
      <c r="B4" s="341" t="str">
        <f>_xlfn.XLOOKUP(B3,'1 概要'!G17:G26,'1 概要'!Q17:Q26)</f>
        <v>M</v>
      </c>
      <c r="C4" s="26" t="s">
        <v>175</v>
      </c>
      <c r="D4" s="332"/>
      <c r="E4" s="332"/>
    </row>
    <row r="5" spans="1:10" ht="21" thickBot="1">
      <c r="A5" s="333"/>
      <c r="B5" s="342"/>
      <c r="C5" s="332"/>
      <c r="D5" s="332"/>
      <c r="E5" s="332"/>
    </row>
    <row r="6" spans="1:10" ht="21" thickBot="1">
      <c r="A6" s="345" t="s">
        <v>173</v>
      </c>
      <c r="B6" s="421" t="s">
        <v>28</v>
      </c>
      <c r="C6" s="422" t="s">
        <v>32</v>
      </c>
      <c r="D6" s="422" t="s">
        <v>35</v>
      </c>
      <c r="E6" s="422" t="s">
        <v>167</v>
      </c>
      <c r="F6" s="422"/>
      <c r="G6" s="423"/>
      <c r="H6" s="423"/>
      <c r="I6" s="423"/>
      <c r="J6" s="424"/>
    </row>
    <row r="7" spans="1:10">
      <c r="A7" s="333"/>
      <c r="B7" s="332"/>
      <c r="C7" s="332"/>
      <c r="D7" s="332"/>
      <c r="E7" s="332"/>
    </row>
    <row r="8" spans="1:10">
      <c r="A8" s="340" t="s">
        <v>168</v>
      </c>
      <c r="B8" s="340" t="s">
        <v>169</v>
      </c>
      <c r="C8" s="346"/>
      <c r="D8" s="347"/>
      <c r="E8" s="347"/>
      <c r="F8" s="347"/>
    </row>
    <row r="9" spans="1:10">
      <c r="A9" s="332" t="s">
        <v>45</v>
      </c>
      <c r="B9" s="339" cm="1">
        <f t="array" aca="1" ref="B9" ca="1">INDIRECT("'3 物件費'!"&amp;B$4&amp;"23")</f>
        <v>1000</v>
      </c>
      <c r="C9" s="332"/>
      <c r="H9" s="337"/>
    </row>
    <row r="10" spans="1:10">
      <c r="A10" s="332" t="s">
        <v>46</v>
      </c>
      <c r="B10" s="339" cm="1">
        <f t="array" aca="1" ref="B10" ca="1">INDIRECT("'4 旅費'!"&amp;B$4&amp;"23")</f>
        <v>500000</v>
      </c>
      <c r="C10" s="26" t="s">
        <v>174</v>
      </c>
    </row>
    <row r="11" spans="1:10" ht="21" thickBot="1">
      <c r="A11" s="335" t="s">
        <v>170</v>
      </c>
      <c r="B11" s="339">
        <f>SUM(B12:B13)</f>
        <v>500000</v>
      </c>
      <c r="C11" s="338" t="str">
        <f ca="1">IF(B11=B10,"","&lt;--上の「旅費」の金額と一致させてください！")</f>
        <v/>
      </c>
    </row>
    <row r="12" spans="1:10">
      <c r="A12" s="344" t="s">
        <v>171</v>
      </c>
      <c r="B12" s="425">
        <v>300000</v>
      </c>
      <c r="C12" s="332"/>
    </row>
    <row r="13" spans="1:10" ht="21" thickBot="1">
      <c r="A13" s="344" t="s">
        <v>172</v>
      </c>
      <c r="B13" s="426">
        <v>200000</v>
      </c>
    </row>
    <row r="14" spans="1:10">
      <c r="A14" s="332" t="s">
        <v>47</v>
      </c>
      <c r="B14" s="339" cm="1">
        <f t="array" aca="1" ref="B14" ca="1">INDIRECT("'5 謝金'!"&amp;B$4&amp;"23")</f>
        <v>300000</v>
      </c>
      <c r="C14" s="332"/>
    </row>
    <row r="15" spans="1:10">
      <c r="A15" s="332" t="s">
        <v>48</v>
      </c>
      <c r="B15" s="339" cm="1">
        <f t="array" aca="1" ref="B15" ca="1">INDIRECT("'6 会議費'!"&amp;B$4&amp;"23")</f>
        <v>650000</v>
      </c>
      <c r="C15" s="332"/>
    </row>
    <row r="16" spans="1:10">
      <c r="A16" s="332" t="s">
        <v>49</v>
      </c>
      <c r="B16" s="339" cm="1">
        <f t="array" aca="1" ref="B16" ca="1">INDIRECT("'7 その他'!"&amp;B$4&amp;"23")</f>
        <v>300000</v>
      </c>
      <c r="C16" s="332"/>
    </row>
    <row r="17" spans="1:6">
      <c r="A17" s="348" t="s">
        <v>147</v>
      </c>
      <c r="B17" s="349">
        <f ca="1">B9+B10+SUM(B14:B16)</f>
        <v>1751000</v>
      </c>
      <c r="C17" s="332"/>
    </row>
    <row r="18" spans="1:6">
      <c r="B18" s="334"/>
    </row>
    <row r="21" spans="1:6">
      <c r="F21" s="3"/>
    </row>
    <row r="26" spans="1:6">
      <c r="E26" s="343"/>
    </row>
  </sheetData>
  <sheetProtection sheet="1" objects="1" scenarios="1"/>
  <phoneticPr fontId="4"/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c3501-15f1-4ec5-99c6-3069ec303f66">
      <Terms xmlns="http://schemas.microsoft.com/office/infopath/2007/PartnerControls"/>
    </lcf76f155ced4ddcb4097134ff3c332f>
    <SharedWithUsers xmlns="350e0fa3-a11a-400d-81ec-5ecb8367c4a7">
      <UserInfo>
        <DisplayName>YAMANAKA Taku</DisplayName>
        <AccountId>13</AccountId>
        <AccountType/>
      </UserInfo>
      <UserInfo>
        <DisplayName>Hirano Mihoko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76802223B60429C0C7A6CC94B3430" ma:contentTypeVersion="15" ma:contentTypeDescription="Create a new document." ma:contentTypeScope="" ma:versionID="78e6caa6ac9d394105430e7051f9d56b">
  <xsd:schema xmlns:xsd="http://www.w3.org/2001/XMLSchema" xmlns:xs="http://www.w3.org/2001/XMLSchema" xmlns:p="http://schemas.microsoft.com/office/2006/metadata/properties" xmlns:ns2="38dc3501-15f1-4ec5-99c6-3069ec303f66" xmlns:ns3="350e0fa3-a11a-400d-81ec-5ecb8367c4a7" targetNamespace="http://schemas.microsoft.com/office/2006/metadata/properties" ma:root="true" ma:fieldsID="09b879b7e4b96f073311fd59b5ddfa51" ns2:_="" ns3:_="">
    <xsd:import namespace="38dc3501-15f1-4ec5-99c6-3069ec303f66"/>
    <xsd:import namespace="350e0fa3-a11a-400d-81ec-5ecb8367c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c3501-15f1-4ec5-99c6-3069ec303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e36e0a2-e31d-4704-a623-fa914404e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e0fa3-a11a-400d-81ec-5ecb8367c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8EB453-5A9F-41CD-8165-3AC799422295}">
  <ds:schemaRefs>
    <ds:schemaRef ds:uri="http://schemas.openxmlformats.org/package/2006/metadata/core-properties"/>
    <ds:schemaRef ds:uri="350e0fa3-a11a-400d-81ec-5ecb8367c4a7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38dc3501-15f1-4ec5-99c6-3069ec303f6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DA3349-F156-4FA6-8256-6F0B7906B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34E03-8926-4635-99E2-9574F69B3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c3501-15f1-4ec5-99c6-3069ec303f66"/>
    <ds:schemaRef ds:uri="350e0fa3-a11a-400d-81ec-5ecb8367c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1 概要</vt:lpstr>
      <vt:lpstr>2 名簿</vt:lpstr>
      <vt:lpstr>3 物件費</vt:lpstr>
      <vt:lpstr>4 旅費</vt:lpstr>
      <vt:lpstr>5 謝金</vt:lpstr>
      <vt:lpstr>6 会議費</vt:lpstr>
      <vt:lpstr>7 その他</vt:lpstr>
      <vt:lpstr>8 総表（入力無用）</vt:lpstr>
      <vt:lpstr>9 計画の概要（配分額決定後）</vt:lpstr>
      <vt:lpstr>10 契約書別紙</vt:lpstr>
      <vt:lpstr>11 KEK予算登録</vt:lpstr>
      <vt:lpstr>'1 概要'!Print_Area</vt:lpstr>
      <vt:lpstr>'10 契約書別紙'!Print_Area</vt:lpstr>
      <vt:lpstr>'3 物件費'!Print_Area</vt:lpstr>
      <vt:lpstr>'4 旅費'!Print_Area</vt:lpstr>
      <vt:lpstr>'5 謝金'!Print_Area</vt:lpstr>
      <vt:lpstr>'6 会議費'!Print_Area</vt:lpstr>
      <vt:lpstr>'7 その他'!Print_Area</vt:lpstr>
      <vt:lpstr>'9 計画の概要（配分額決定後）'!Print_Area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MIYAI Misa</dc:creator>
  <cp:keywords/>
  <dc:description/>
  <cp:lastModifiedBy>YAMANAKA Taku</cp:lastModifiedBy>
  <cp:revision/>
  <cp:lastPrinted>2025-08-25T07:15:29Z</cp:lastPrinted>
  <dcterms:created xsi:type="dcterms:W3CDTF">2023-09-07T06:51:00Z</dcterms:created>
  <dcterms:modified xsi:type="dcterms:W3CDTF">2025-09-04T01:49:43Z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0x01010064076802223B60429C0C7A6CC94B3430</vt:lpwstr>
  </property>
  <property fmtid="{D5CDD505-2E9C-101B-9397-08002B2CF9AE}" pid="3" name="MediaServiceImageTags">
    <vt:lpwstr/>
  </property>
</Properties>
</file>